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 firstSheet="4" activeTab="6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List2" sheetId="2" r:id="rId8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0" i="5" s="1"/>
  <c r="D11" i="5"/>
  <c r="E11" i="5"/>
  <c r="E10" i="5" s="1"/>
  <c r="F11" i="5"/>
  <c r="F10" i="5" s="1"/>
  <c r="B11" i="5"/>
  <c r="B10" i="5" s="1"/>
  <c r="D10" i="5"/>
  <c r="F87" i="7" l="1"/>
  <c r="G87" i="7"/>
  <c r="H87" i="7"/>
  <c r="I87" i="7"/>
  <c r="I97" i="7" l="1"/>
  <c r="I96" i="7" s="1"/>
  <c r="H97" i="7"/>
  <c r="H96" i="7" s="1"/>
  <c r="G97" i="7"/>
  <c r="G96" i="7" s="1"/>
  <c r="F97" i="7"/>
  <c r="F96" i="7" s="1"/>
  <c r="E97" i="7"/>
  <c r="E96" i="7" s="1"/>
  <c r="E87" i="7" s="1"/>
  <c r="G11" i="16" l="1"/>
  <c r="H11" i="16"/>
  <c r="I11" i="16"/>
  <c r="J11" i="16"/>
  <c r="F11" i="16"/>
  <c r="D31" i="3"/>
  <c r="F14" i="16" s="1"/>
  <c r="D11" i="3"/>
  <c r="D10" i="3" s="1"/>
  <c r="E17" i="3"/>
  <c r="F17" i="3"/>
  <c r="G17" i="3"/>
  <c r="H17" i="3"/>
  <c r="D17" i="3"/>
  <c r="I101" i="7"/>
  <c r="C55" i="10"/>
  <c r="D55" i="10"/>
  <c r="E55" i="10"/>
  <c r="F55" i="10"/>
  <c r="B55" i="10"/>
  <c r="F48" i="7"/>
  <c r="G48" i="7"/>
  <c r="H48" i="7"/>
  <c r="I48" i="7"/>
  <c r="E48" i="7"/>
  <c r="C45" i="10"/>
  <c r="D45" i="10"/>
  <c r="E45" i="10"/>
  <c r="F45" i="10"/>
  <c r="B45" i="10"/>
  <c r="E29" i="7"/>
  <c r="G29" i="7"/>
  <c r="H29" i="7"/>
  <c r="I29" i="7"/>
  <c r="F29" i="7"/>
  <c r="C40" i="10"/>
  <c r="B19" i="10"/>
  <c r="B17" i="10"/>
  <c r="B15" i="10"/>
  <c r="C68" i="10"/>
  <c r="D68" i="10"/>
  <c r="E68" i="10"/>
  <c r="F68" i="10"/>
  <c r="B68" i="10"/>
  <c r="C67" i="10"/>
  <c r="D67" i="10"/>
  <c r="E67" i="10"/>
  <c r="F67" i="10"/>
  <c r="B67" i="10"/>
  <c r="C65" i="10"/>
  <c r="D65" i="10"/>
  <c r="E65" i="10"/>
  <c r="F65" i="10"/>
  <c r="B65" i="10"/>
  <c r="C62" i="10"/>
  <c r="D62" i="10"/>
  <c r="E62" i="10"/>
  <c r="F62" i="10"/>
  <c r="B62" i="10"/>
  <c r="C60" i="10"/>
  <c r="D60" i="10"/>
  <c r="E60" i="10"/>
  <c r="F60" i="10"/>
  <c r="B60" i="10"/>
  <c r="C59" i="10"/>
  <c r="D59" i="10"/>
  <c r="E59" i="10"/>
  <c r="F59" i="10"/>
  <c r="B59" i="10"/>
  <c r="C57" i="10"/>
  <c r="D57" i="10"/>
  <c r="E57" i="10"/>
  <c r="F57" i="10"/>
  <c r="B57" i="10"/>
  <c r="C56" i="10"/>
  <c r="E29" i="3" s="1"/>
  <c r="D56" i="10"/>
  <c r="F29" i="3" s="1"/>
  <c r="E56" i="10"/>
  <c r="G29" i="3" s="1"/>
  <c r="F56" i="10"/>
  <c r="H29" i="3" s="1"/>
  <c r="B56" i="10"/>
  <c r="D29" i="3" s="1"/>
  <c r="D25" i="3" s="1"/>
  <c r="C54" i="10"/>
  <c r="D54" i="10"/>
  <c r="E54" i="10"/>
  <c r="F54" i="10"/>
  <c r="B54" i="10"/>
  <c r="C53" i="10"/>
  <c r="E26" i="3" s="1"/>
  <c r="D53" i="10"/>
  <c r="F26" i="3" s="1"/>
  <c r="E53" i="10"/>
  <c r="G26" i="3" s="1"/>
  <c r="F53" i="10"/>
  <c r="H26" i="3" s="1"/>
  <c r="B53" i="10"/>
  <c r="C50" i="10"/>
  <c r="D50" i="10"/>
  <c r="E50" i="10"/>
  <c r="F50" i="10"/>
  <c r="C49" i="10"/>
  <c r="D49" i="10"/>
  <c r="E49" i="10"/>
  <c r="E47" i="10" s="1"/>
  <c r="F49" i="10"/>
  <c r="B50" i="10"/>
  <c r="B49" i="10"/>
  <c r="C46" i="10"/>
  <c r="D46" i="10"/>
  <c r="E46" i="10"/>
  <c r="F46" i="10"/>
  <c r="B46" i="10"/>
  <c r="C44" i="10"/>
  <c r="D44" i="10"/>
  <c r="E44" i="10"/>
  <c r="F44" i="10"/>
  <c r="B44" i="10"/>
  <c r="C41" i="10"/>
  <c r="D41" i="10"/>
  <c r="E41" i="10"/>
  <c r="F41" i="10"/>
  <c r="F40" i="10"/>
  <c r="F38" i="10" s="1"/>
  <c r="D40" i="10"/>
  <c r="E40" i="10"/>
  <c r="B41" i="10"/>
  <c r="B40" i="10"/>
  <c r="B38" i="10" s="1"/>
  <c r="C37" i="10"/>
  <c r="D37" i="10"/>
  <c r="F33" i="3" s="1"/>
  <c r="F31" i="3" s="1"/>
  <c r="E37" i="10"/>
  <c r="F37" i="10"/>
  <c r="H33" i="3" s="1"/>
  <c r="H31" i="3" s="1"/>
  <c r="J14" i="16" s="1"/>
  <c r="B37" i="10"/>
  <c r="C36" i="10"/>
  <c r="E28" i="3" s="1"/>
  <c r="D36" i="10"/>
  <c r="F28" i="3" s="1"/>
  <c r="E36" i="10"/>
  <c r="G28" i="3" s="1"/>
  <c r="F36" i="10"/>
  <c r="H28" i="3" s="1"/>
  <c r="B36" i="10"/>
  <c r="C35" i="10"/>
  <c r="D35" i="10"/>
  <c r="F27" i="3" s="1"/>
  <c r="F25" i="3" s="1"/>
  <c r="H13" i="16" s="1"/>
  <c r="E35" i="10"/>
  <c r="F35" i="10"/>
  <c r="H27" i="3" s="1"/>
  <c r="H25" i="3" s="1"/>
  <c r="J13" i="16" s="1"/>
  <c r="B35" i="10"/>
  <c r="F104" i="7"/>
  <c r="G104" i="7"/>
  <c r="H104" i="7"/>
  <c r="I104" i="7"/>
  <c r="F101" i="7"/>
  <c r="G101" i="7"/>
  <c r="H101" i="7"/>
  <c r="E104" i="7"/>
  <c r="E101" i="7"/>
  <c r="F93" i="7"/>
  <c r="F92" i="7" s="1"/>
  <c r="G93" i="7"/>
  <c r="G92" i="7" s="1"/>
  <c r="H93" i="7"/>
  <c r="H92" i="7" s="1"/>
  <c r="I93" i="7"/>
  <c r="I92" i="7" s="1"/>
  <c r="E93" i="7"/>
  <c r="E92" i="7" s="1"/>
  <c r="F89" i="7"/>
  <c r="F88" i="7" s="1"/>
  <c r="G89" i="7"/>
  <c r="G88" i="7" s="1"/>
  <c r="H89" i="7"/>
  <c r="H88" i="7" s="1"/>
  <c r="I89" i="7"/>
  <c r="I88" i="7" s="1"/>
  <c r="E89" i="7"/>
  <c r="E88" i="7" s="1"/>
  <c r="F80" i="7"/>
  <c r="G80" i="7"/>
  <c r="H80" i="7"/>
  <c r="I80" i="7"/>
  <c r="E80" i="7"/>
  <c r="F77" i="7"/>
  <c r="F76" i="7" s="1"/>
  <c r="G77" i="7"/>
  <c r="H77" i="7"/>
  <c r="I77" i="7"/>
  <c r="E77" i="7"/>
  <c r="F62" i="7"/>
  <c r="G62" i="7"/>
  <c r="H62" i="7"/>
  <c r="I62" i="7"/>
  <c r="E62" i="7"/>
  <c r="F59" i="7"/>
  <c r="G59" i="7"/>
  <c r="H59" i="7"/>
  <c r="I59" i="7"/>
  <c r="E59" i="7"/>
  <c r="F71" i="7"/>
  <c r="G71" i="7"/>
  <c r="H71" i="7"/>
  <c r="I71" i="7"/>
  <c r="E71" i="7"/>
  <c r="F68" i="7"/>
  <c r="G68" i="7"/>
  <c r="H68" i="7"/>
  <c r="I68" i="7"/>
  <c r="E68" i="7"/>
  <c r="F53" i="7"/>
  <c r="G53" i="7"/>
  <c r="H53" i="7"/>
  <c r="I53" i="7"/>
  <c r="E53" i="7"/>
  <c r="F33" i="7"/>
  <c r="G33" i="7"/>
  <c r="H33" i="7"/>
  <c r="I33" i="7"/>
  <c r="E33" i="7"/>
  <c r="F23" i="7"/>
  <c r="G23" i="7"/>
  <c r="H23" i="7"/>
  <c r="I23" i="7"/>
  <c r="E23" i="7"/>
  <c r="F20" i="7"/>
  <c r="G20" i="7"/>
  <c r="H20" i="7"/>
  <c r="I20" i="7"/>
  <c r="E20" i="7"/>
  <c r="F9" i="7"/>
  <c r="G9" i="7"/>
  <c r="H9" i="7"/>
  <c r="I9" i="7"/>
  <c r="E9" i="7"/>
  <c r="F14" i="7"/>
  <c r="G14" i="7"/>
  <c r="H14" i="7"/>
  <c r="I14" i="7"/>
  <c r="E14" i="7"/>
  <c r="F42" i="7"/>
  <c r="G42" i="7"/>
  <c r="H42" i="7"/>
  <c r="I42" i="7"/>
  <c r="E42" i="7"/>
  <c r="F39" i="7"/>
  <c r="G39" i="7"/>
  <c r="H39" i="7"/>
  <c r="I39" i="7"/>
  <c r="E39" i="7"/>
  <c r="F38" i="16"/>
  <c r="G35" i="16" s="1"/>
  <c r="G38" i="16" s="1"/>
  <c r="H35" i="16" s="1"/>
  <c r="H38" i="16" s="1"/>
  <c r="I35" i="16" s="1"/>
  <c r="I38" i="16" s="1"/>
  <c r="J35" i="16" s="1"/>
  <c r="J38" i="16" s="1"/>
  <c r="I58" i="7" l="1"/>
  <c r="F21" i="10" s="1"/>
  <c r="G76" i="7"/>
  <c r="E27" i="3"/>
  <c r="E25" i="3" s="1"/>
  <c r="G13" i="16" s="1"/>
  <c r="G33" i="3"/>
  <c r="G31" i="3" s="1"/>
  <c r="I14" i="16" s="1"/>
  <c r="I12" i="16" s="1"/>
  <c r="E33" i="3"/>
  <c r="E31" i="3" s="1"/>
  <c r="E24" i="3"/>
  <c r="G14" i="16"/>
  <c r="G12" i="16" s="1"/>
  <c r="F24" i="3"/>
  <c r="H14" i="16"/>
  <c r="G27" i="3"/>
  <c r="G25" i="3" s="1"/>
  <c r="I13" i="16" s="1"/>
  <c r="B42" i="10"/>
  <c r="H24" i="3"/>
  <c r="D24" i="3"/>
  <c r="F13" i="16"/>
  <c r="F10" i="16"/>
  <c r="F9" i="16" s="1"/>
  <c r="I100" i="7"/>
  <c r="I86" i="7" s="1"/>
  <c r="E42" i="10"/>
  <c r="D42" i="10"/>
  <c r="C42" i="10"/>
  <c r="F42" i="10"/>
  <c r="H100" i="7"/>
  <c r="H86" i="7" s="1"/>
  <c r="G100" i="7"/>
  <c r="G86" i="7" s="1"/>
  <c r="F100" i="7"/>
  <c r="E100" i="7"/>
  <c r="I76" i="7"/>
  <c r="D47" i="10"/>
  <c r="H76" i="7"/>
  <c r="E38" i="10"/>
  <c r="B51" i="10"/>
  <c r="F51" i="10"/>
  <c r="D51" i="10"/>
  <c r="E51" i="10"/>
  <c r="B47" i="10"/>
  <c r="G58" i="7"/>
  <c r="D21" i="10" s="1"/>
  <c r="H67" i="7"/>
  <c r="E22" i="10" s="1"/>
  <c r="G67" i="7"/>
  <c r="D22" i="10" s="1"/>
  <c r="F47" i="10"/>
  <c r="H47" i="7"/>
  <c r="E20" i="10" s="1"/>
  <c r="C51" i="10"/>
  <c r="C47" i="10"/>
  <c r="D38" i="10"/>
  <c r="B33" i="10"/>
  <c r="C38" i="10"/>
  <c r="E33" i="10"/>
  <c r="D33" i="10"/>
  <c r="C33" i="10"/>
  <c r="F33" i="10"/>
  <c r="F67" i="7"/>
  <c r="C22" i="10" s="1"/>
  <c r="F47" i="7"/>
  <c r="C20" i="10" s="1"/>
  <c r="F58" i="7"/>
  <c r="C21" i="10" s="1"/>
  <c r="E76" i="7"/>
  <c r="F19" i="7"/>
  <c r="C14" i="10" s="1"/>
  <c r="C13" i="10" s="1"/>
  <c r="G47" i="7"/>
  <c r="D20" i="10" s="1"/>
  <c r="H58" i="7"/>
  <c r="E21" i="10" s="1"/>
  <c r="E58" i="7"/>
  <c r="F8" i="7"/>
  <c r="I67" i="7"/>
  <c r="F22" i="10" s="1"/>
  <c r="E67" i="7"/>
  <c r="I47" i="7"/>
  <c r="F20" i="10" s="1"/>
  <c r="E47" i="7"/>
  <c r="G38" i="7"/>
  <c r="D18" i="10" s="1"/>
  <c r="D17" i="10" s="1"/>
  <c r="F38" i="7"/>
  <c r="C18" i="10" s="1"/>
  <c r="C17" i="10" s="1"/>
  <c r="H19" i="7"/>
  <c r="E14" i="10" s="1"/>
  <c r="E13" i="10" s="1"/>
  <c r="F28" i="7"/>
  <c r="C16" i="10" s="1"/>
  <c r="C15" i="10" s="1"/>
  <c r="I28" i="7"/>
  <c r="F16" i="10" s="1"/>
  <c r="F15" i="10" s="1"/>
  <c r="H28" i="7"/>
  <c r="E16" i="10" s="1"/>
  <c r="E15" i="10" s="1"/>
  <c r="G28" i="7"/>
  <c r="D16" i="10" s="1"/>
  <c r="D15" i="10" s="1"/>
  <c r="E28" i="7"/>
  <c r="H38" i="7"/>
  <c r="E8" i="7"/>
  <c r="I38" i="7"/>
  <c r="I19" i="7"/>
  <c r="F14" i="10" s="1"/>
  <c r="F13" i="10" s="1"/>
  <c r="H15" i="3" s="1"/>
  <c r="G19" i="7"/>
  <c r="D14" i="10" s="1"/>
  <c r="D13" i="10" s="1"/>
  <c r="F15" i="3" s="1"/>
  <c r="E19" i="7"/>
  <c r="B13" i="10" s="1"/>
  <c r="I8" i="7"/>
  <c r="H8" i="7"/>
  <c r="G8" i="7"/>
  <c r="E38" i="7"/>
  <c r="J22" i="16"/>
  <c r="I22" i="16"/>
  <c r="H22" i="16"/>
  <c r="G22" i="16"/>
  <c r="F22" i="16"/>
  <c r="J12" i="16"/>
  <c r="H12" i="16"/>
  <c r="F12" i="16"/>
  <c r="E7" i="7" l="1"/>
  <c r="E86" i="7"/>
  <c r="E6" i="7" s="1"/>
  <c r="G7" i="7"/>
  <c r="G6" i="7" s="1"/>
  <c r="F19" i="10"/>
  <c r="H12" i="3" s="1"/>
  <c r="F86" i="7"/>
  <c r="F6" i="7" s="1"/>
  <c r="F7" i="7"/>
  <c r="G15" i="3"/>
  <c r="G24" i="3"/>
  <c r="E15" i="3"/>
  <c r="F12" i="10"/>
  <c r="F11" i="10" s="1"/>
  <c r="H16" i="3" s="1"/>
  <c r="H11" i="3" s="1"/>
  <c r="I7" i="7"/>
  <c r="I6" i="7" s="1"/>
  <c r="E12" i="10"/>
  <c r="E11" i="10" s="1"/>
  <c r="G16" i="3" s="1"/>
  <c r="H7" i="7"/>
  <c r="H6" i="7" s="1"/>
  <c r="F31" i="10"/>
  <c r="B31" i="10"/>
  <c r="E31" i="10"/>
  <c r="D19" i="10"/>
  <c r="F12" i="3" s="1"/>
  <c r="B12" i="10"/>
  <c r="B11" i="10" s="1"/>
  <c r="B10" i="10" s="1"/>
  <c r="D31" i="10"/>
  <c r="E19" i="10"/>
  <c r="G12" i="3" s="1"/>
  <c r="F18" i="10"/>
  <c r="F17" i="10" s="1"/>
  <c r="E18" i="10"/>
  <c r="E17" i="10" s="1"/>
  <c r="D12" i="10"/>
  <c r="D11" i="10" s="1"/>
  <c r="F16" i="3" s="1"/>
  <c r="C12" i="10"/>
  <c r="C11" i="10" s="1"/>
  <c r="E16" i="3" s="1"/>
  <c r="C19" i="10"/>
  <c r="E12" i="3" s="1"/>
  <c r="C31" i="10"/>
  <c r="F15" i="16"/>
  <c r="F23" i="16" s="1"/>
  <c r="F29" i="16" s="1"/>
  <c r="F10" i="10" l="1"/>
  <c r="E11" i="3"/>
  <c r="G10" i="16" s="1"/>
  <c r="G9" i="16" s="1"/>
  <c r="G15" i="16" s="1"/>
  <c r="G23" i="16" s="1"/>
  <c r="G29" i="16" s="1"/>
  <c r="E10" i="3"/>
  <c r="F11" i="3"/>
  <c r="G11" i="3"/>
  <c r="I10" i="16" s="1"/>
  <c r="I9" i="16" s="1"/>
  <c r="I15" i="16" s="1"/>
  <c r="I23" i="16" s="1"/>
  <c r="J10" i="16"/>
  <c r="J9" i="16" s="1"/>
  <c r="J15" i="16" s="1"/>
  <c r="H10" i="3"/>
  <c r="E10" i="10"/>
  <c r="C10" i="10"/>
  <c r="D10" i="10"/>
  <c r="G10" i="3" l="1"/>
  <c r="H10" i="16"/>
  <c r="H9" i="16" s="1"/>
  <c r="H15" i="16" s="1"/>
  <c r="H23" i="16" s="1"/>
  <c r="H30" i="16" s="1"/>
  <c r="F10" i="3"/>
  <c r="J23" i="16"/>
  <c r="J29" i="16" s="1"/>
  <c r="J30" i="16" s="1"/>
  <c r="I30" i="16"/>
</calcChain>
</file>

<file path=xl/sharedStrings.xml><?xml version="1.0" encoding="utf-8"?>
<sst xmlns="http://schemas.openxmlformats.org/spreadsheetml/2006/main" count="349" uniqueCount="147">
  <si>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</si>
  <si>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</si>
  <si>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</si>
  <si>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</si>
  <si>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</si>
  <si>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</si>
  <si>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</si>
  <si>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</si>
  <si>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</si>
  <si>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</si>
  <si>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</si>
  <si>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</si>
  <si>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</si>
  <si>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</si>
  <si>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</si>
  <si>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</si>
  <si>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</si>
  <si>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</si>
  <si>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</si>
  <si>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</si>
  <si>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</si>
  <si>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</si>
  <si>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</si>
  <si>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</si>
  <si>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</si>
  <si>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</si>
  <si>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</si>
  <si>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</si>
  <si>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Rashodi za nabavu proizvedene dugotrajne imovine</t>
  </si>
  <si>
    <t>…</t>
  </si>
  <si>
    <t>Naziv</t>
  </si>
  <si>
    <t>Proračun za 2024.</t>
  </si>
  <si>
    <t>Projekcija proračuna
za 2026.</t>
  </si>
  <si>
    <t>Izvršenje 2022.</t>
  </si>
  <si>
    <t>Plan 2023.</t>
  </si>
  <si>
    <t>EUR</t>
  </si>
  <si>
    <t>Izvršenje 2022.*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</si>
  <si>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</si>
  <si>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</si>
  <si>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</si>
  <si>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</si>
  <si>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</si>
  <si>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</si>
  <si>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</si>
  <si>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</si>
  <si>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</si>
  <si>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</si>
  <si>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</si>
  <si>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</si>
  <si>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</si>
  <si>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</si>
  <si>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</si>
  <si>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</si>
  <si>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</si>
  <si>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</si>
  <si>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</si>
  <si>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</si>
  <si>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</si>
  <si>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</si>
  <si>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</si>
  <si>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</si>
  <si>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</si>
  <si>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</si>
  <si>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</si>
  <si>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</si>
  <si>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</si>
  <si>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</si>
  <si>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</si>
  <si>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Osnovna škola Antuna Mihanovića, Lijepe naše 41, 49290 Klanjec</t>
  </si>
  <si>
    <t>Pomoći iz inozemstva i od subjekata unutar općeg proračuna</t>
  </si>
  <si>
    <t>Prihod od imovine</t>
  </si>
  <si>
    <t xml:space="preserve">Prihodi od uprav. I administrativnih pristojbi po posebnim propisima i naknadama </t>
  </si>
  <si>
    <t>Prihodi od prodaje proizvoda i roba te pruženih usluga, prihodi od donacija te povrati po protest. jamstvima</t>
  </si>
  <si>
    <t>Prihodi iz nadležnosti proračuna i od HZZO-a temeljem ugovornih obveza</t>
  </si>
  <si>
    <t>Financijski rashodi</t>
  </si>
  <si>
    <t>Naknade građanima i kućanstvima na temelju osiguranja i druge naknade</t>
  </si>
  <si>
    <t>Ostali rashodi</t>
  </si>
  <si>
    <t>1. Opći prihodi i primici</t>
  </si>
  <si>
    <t>3. Vlastiti prihodi</t>
  </si>
  <si>
    <t>2. Donacije</t>
  </si>
  <si>
    <t>1.3 Decentralizacija</t>
  </si>
  <si>
    <t>2.1.1.Donacije</t>
  </si>
  <si>
    <t>4. Prihodi za posebne namjene</t>
  </si>
  <si>
    <t>4.3.1.Prihodi za posebne namjene-sufinanciranje</t>
  </si>
  <si>
    <t>5. Pomoći</t>
  </si>
  <si>
    <t>5.2.1. Tekuće i kapitalne pomoći uz nenadležnog proračuna-MZO</t>
  </si>
  <si>
    <t>5.4.1. Tekući i kapitalne pomoći iz nenadležnog proračuna-Grad</t>
  </si>
  <si>
    <t>7. Prihodi od prodaje nefinancijske imovine</t>
  </si>
  <si>
    <t>7.1.1. Prihodi od prodaje nefinancijske imovine</t>
  </si>
  <si>
    <t>5.7.1. Tekuće i kapitalne pomoći-prijenosi EU</t>
  </si>
  <si>
    <t xml:space="preserve">3.1.1. Prodaja proizvoda i robe te pruženih usluga </t>
  </si>
  <si>
    <t>1.3. Decentralizacija</t>
  </si>
  <si>
    <t>2.1.1. Donacije</t>
  </si>
  <si>
    <t>3.1.1.Vlastiti prihodi</t>
  </si>
  <si>
    <t>4.3.1.Posebne namjene</t>
  </si>
  <si>
    <t>5.2.1. Pomoći-MZO</t>
  </si>
  <si>
    <t>5.4.1. Pomoći-Grad</t>
  </si>
  <si>
    <t>5.7.1 Pomoći-MZO EU-Erasmus</t>
  </si>
  <si>
    <t>7.1.1. Prihodi od prodaje nef.imovine</t>
  </si>
  <si>
    <t>1.3.</t>
  </si>
  <si>
    <t>DECENTRALIZACIJA</t>
  </si>
  <si>
    <t>DONACIJE PK</t>
  </si>
  <si>
    <t>2.1.1.</t>
  </si>
  <si>
    <t>3.1.1.</t>
  </si>
  <si>
    <t>VLASTITI PRIHOD PK</t>
  </si>
  <si>
    <t>4.3.1.</t>
  </si>
  <si>
    <t>POSEBNE NAMJEN PK</t>
  </si>
  <si>
    <t>5.2.1.</t>
  </si>
  <si>
    <t>MINISTARSTVO PK</t>
  </si>
  <si>
    <t>5.4.1.</t>
  </si>
  <si>
    <t>JLS PK</t>
  </si>
  <si>
    <t>5.7.1.</t>
  </si>
  <si>
    <t>7.1.1.</t>
  </si>
  <si>
    <t>PRIHODI OD PRODAJE NEFINANCIJSKE IMOVINE PK</t>
  </si>
  <si>
    <t>DOPUNSKA SREDSTVA ZA MATERIJALNE RASHODE I OPREMU</t>
  </si>
  <si>
    <t>Aktivnost A102000</t>
  </si>
  <si>
    <t>PROGRAM 1000</t>
  </si>
  <si>
    <t>OSNOVNO OBRAZOVANJE-ZAKONSKI STANDARD</t>
  </si>
  <si>
    <t>Redovni poslovi ustanova osnovnog obrazovanja</t>
  </si>
  <si>
    <t>PROGRAM 1003</t>
  </si>
  <si>
    <t>Tekuć projekti T103000</t>
  </si>
  <si>
    <t>Oprema, informatička nabava pomagala-OŠ</t>
  </si>
  <si>
    <t>Aktivnost A102001</t>
  </si>
  <si>
    <t>Financiranje ostalih rashoda OŠ</t>
  </si>
  <si>
    <t>Dopunski nastavni i vannastavni program škola</t>
  </si>
  <si>
    <t>MINISTARSTVO PRIJENOSI EU PK</t>
  </si>
  <si>
    <t>PROJEKT BALTAZAR</t>
  </si>
  <si>
    <t>Projekti T103000</t>
  </si>
  <si>
    <t>Ostale naknade iz proračuna u naravi</t>
  </si>
  <si>
    <t>PROJEKT SHEMA VOĆA</t>
  </si>
  <si>
    <t>materijalni rashodi</t>
  </si>
  <si>
    <t>financijski rashodi</t>
  </si>
  <si>
    <t>oprema</t>
  </si>
  <si>
    <t xml:space="preserve">         oprema</t>
  </si>
  <si>
    <t xml:space="preserve">    rashodi za zaposlene</t>
  </si>
  <si>
    <t>Fincijski rashodi</t>
  </si>
  <si>
    <t>rashodi za zaposlene</t>
  </si>
  <si>
    <t>naknade građanima i kučanstvima na temelju osiguranja i druge naknade</t>
  </si>
  <si>
    <t>FINANCIJSKI PLAN PRORAČUNSKOG KORISNIKA JEDINICE LOKALNE I PODRUČNE (REGIONALNE) SAMOUPRAVE ZA 2024. I PROJEKCIJA ZA 2025. I 2026. GODINU</t>
  </si>
  <si>
    <t>01 Obrazovanje</t>
  </si>
  <si>
    <t>091 Predškolsko i osnovno obrazovanje</t>
  </si>
  <si>
    <t>0912 Osnovno obrazovanje</t>
  </si>
  <si>
    <t>096 Dodatne usluge u obrazovanju</t>
  </si>
  <si>
    <t>PROJEKT GRAĐANSKI ODGOJ</t>
  </si>
  <si>
    <t>Projekti T103014</t>
  </si>
  <si>
    <t>Klasa:400-02/23-01/02</t>
  </si>
  <si>
    <t>Urbroj:2140-07/23-4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</si>
</sst>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3" fontId="10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wrapText="1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 wrapText="1"/>
    </xf>
    <xf numFmtId="3" fontId="11" fillId="3" borderId="1" xfId="0" quotePrefix="1" applyNumberFormat="1" applyFont="1" applyFill="1" applyBorder="1" applyAlignment="1">
      <alignment horizontal="right"/>
    </xf>
    <xf numFmtId="3" fontId="11" fillId="3" borderId="3" xfId="0" quotePrefix="1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 wrapText="1"/>
    </xf>
    <xf numFmtId="0" fontId="10" fillId="0" borderId="3" xfId="0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2" fillId="2" borderId="3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 wrapText="1"/>
    </xf>
    <xf numFmtId="0" fontId="21" fillId="5" borderId="3" xfId="0" quotePrefix="1" applyFont="1" applyFill="1" applyBorder="1" applyAlignment="1">
      <alignment horizontal="left" vertical="center"/>
    </xf>
    <xf numFmtId="0" fontId="22" fillId="0" borderId="0" xfId="0" applyFont="1"/>
    <xf numFmtId="0" fontId="21" fillId="5" borderId="3" xfId="0" quotePrefix="1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top" wrapText="1"/>
    </xf>
    <xf numFmtId="0" fontId="23" fillId="2" borderId="3" xfId="0" quotePrefix="1" applyFont="1" applyFill="1" applyBorder="1" applyAlignment="1">
      <alignment horizontal="left" vertical="center"/>
    </xf>
    <xf numFmtId="0" fontId="8" fillId="0" borderId="0" xfId="0" applyFont="1"/>
    <xf numFmtId="0" fontId="24" fillId="5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26" fillId="5" borderId="4" xfId="0" applyFont="1" applyFill="1" applyBorder="1" applyAlignment="1">
      <alignment horizontal="left" vertical="center" wrapText="1"/>
    </xf>
    <xf numFmtId="0" fontId="27" fillId="0" borderId="0" xfId="0" applyFont="1"/>
    <xf numFmtId="0" fontId="25" fillId="9" borderId="4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28" fillId="0" borderId="0" xfId="0" applyFont="1"/>
    <xf numFmtId="4" fontId="26" fillId="5" borderId="4" xfId="0" applyNumberFormat="1" applyFont="1" applyFill="1" applyBorder="1" applyAlignment="1">
      <alignment horizontal="center"/>
    </xf>
    <xf numFmtId="4" fontId="10" fillId="9" borderId="4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wrapText="1"/>
    </xf>
    <xf numFmtId="4" fontId="25" fillId="9" borderId="4" xfId="0" applyNumberFormat="1" applyFont="1" applyFill="1" applyBorder="1" applyAlignment="1">
      <alignment horizontal="center"/>
    </xf>
    <xf numFmtId="4" fontId="5" fillId="6" borderId="4" xfId="0" applyNumberFormat="1" applyFont="1" applyFill="1" applyBorder="1" applyAlignment="1">
      <alignment horizontal="right"/>
    </xf>
    <xf numFmtId="4" fontId="5" fillId="6" borderId="3" xfId="0" applyNumberFormat="1" applyFont="1" applyFill="1" applyBorder="1" applyAlignment="1">
      <alignment horizontal="right"/>
    </xf>
    <xf numFmtId="4" fontId="5" fillId="6" borderId="3" xfId="0" applyNumberFormat="1" applyFont="1" applyFill="1" applyBorder="1" applyAlignment="1">
      <alignment horizontal="right" wrapText="1"/>
    </xf>
    <xf numFmtId="4" fontId="5" fillId="8" borderId="4" xfId="0" applyNumberFormat="1" applyFont="1" applyFill="1" applyBorder="1" applyAlignment="1">
      <alignment horizontal="right"/>
    </xf>
    <xf numFmtId="4" fontId="5" fillId="8" borderId="3" xfId="0" applyNumberFormat="1" applyFont="1" applyFill="1" applyBorder="1" applyAlignment="1">
      <alignment horizontal="right"/>
    </xf>
    <xf numFmtId="4" fontId="5" fillId="8" borderId="3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 wrapText="1"/>
    </xf>
    <xf numFmtId="4" fontId="5" fillId="6" borderId="4" xfId="0" applyNumberFormat="1" applyFont="1" applyFill="1" applyBorder="1" applyAlignment="1">
      <alignment horizontal="center"/>
    </xf>
    <xf numFmtId="4" fontId="5" fillId="6" borderId="3" xfId="0" applyNumberFormat="1" applyFont="1" applyFill="1" applyBorder="1" applyAlignment="1">
      <alignment horizontal="center"/>
    </xf>
    <xf numFmtId="4" fontId="5" fillId="6" borderId="3" xfId="0" applyNumberFormat="1" applyFont="1" applyFill="1" applyBorder="1" applyAlignment="1">
      <alignment horizontal="center" wrapText="1"/>
    </xf>
    <xf numFmtId="4" fontId="5" fillId="8" borderId="4" xfId="0" applyNumberFormat="1" applyFont="1" applyFill="1" applyBorder="1" applyAlignment="1">
      <alignment horizontal="center"/>
    </xf>
    <xf numFmtId="4" fontId="5" fillId="8" borderId="3" xfId="0" applyNumberFormat="1" applyFont="1" applyFill="1" applyBorder="1" applyAlignment="1">
      <alignment horizontal="center"/>
    </xf>
    <xf numFmtId="4" fontId="5" fillId="8" borderId="3" xfId="0" applyNumberFormat="1" applyFont="1" applyFill="1" applyBorder="1" applyAlignment="1">
      <alignment horizontal="center" wrapText="1"/>
    </xf>
    <xf numFmtId="4" fontId="5" fillId="7" borderId="4" xfId="0" applyNumberFormat="1" applyFont="1" applyFill="1" applyBorder="1" applyAlignment="1">
      <alignment horizontal="right"/>
    </xf>
    <xf numFmtId="4" fontId="5" fillId="7" borderId="3" xfId="0" applyNumberFormat="1" applyFont="1" applyFill="1" applyBorder="1" applyAlignment="1">
      <alignment horizontal="right"/>
    </xf>
    <xf numFmtId="4" fontId="2" fillId="0" borderId="0" xfId="0" applyNumberFormat="1" applyFont="1"/>
    <xf numFmtId="4" fontId="5" fillId="7" borderId="3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4" fontId="5" fillId="7" borderId="4" xfId="0" applyNumberFormat="1" applyFont="1" applyFill="1" applyBorder="1" applyAlignment="1">
      <alignment horizontal="center"/>
    </xf>
    <xf numFmtId="0" fontId="29" fillId="5" borderId="3" xfId="0" applyFont="1" applyFill="1" applyBorder="1" applyAlignment="1">
      <alignment horizontal="left" vertical="center" wrapText="1"/>
    </xf>
    <xf numFmtId="4" fontId="25" fillId="5" borderId="4" xfId="0" applyNumberFormat="1" applyFont="1" applyFill="1" applyBorder="1" applyAlignment="1">
      <alignment horizontal="center"/>
    </xf>
    <xf numFmtId="0" fontId="19" fillId="2" borderId="3" xfId="0" quotePrefix="1" applyFont="1" applyFill="1" applyBorder="1" applyAlignment="1">
      <alignment horizontal="right" vertical="top"/>
    </xf>
    <xf numFmtId="0" fontId="19" fillId="2" borderId="3" xfId="0" quotePrefix="1" applyFont="1" applyFill="1" applyBorder="1" applyAlignment="1">
      <alignment horizontal="right" vertical="center"/>
    </xf>
    <xf numFmtId="0" fontId="29" fillId="5" borderId="3" xfId="0" quotePrefix="1" applyFont="1" applyFill="1" applyBorder="1" applyAlignment="1">
      <alignment horizontal="left" vertical="center"/>
    </xf>
    <xf numFmtId="4" fontId="2" fillId="0" borderId="3" xfId="0" applyNumberFormat="1" applyFont="1" applyBorder="1" applyAlignment="1">
      <alignment horizontal="center"/>
    </xf>
    <xf numFmtId="0" fontId="29" fillId="5" borderId="3" xfId="0" quotePrefix="1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26" fillId="5" borderId="3" xfId="0" applyNumberFormat="1" applyFont="1" applyFill="1" applyBorder="1" applyAlignment="1">
      <alignment horizontal="center"/>
    </xf>
    <xf numFmtId="3" fontId="30" fillId="8" borderId="4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left" vertical="center" wrapText="1"/>
    </xf>
    <xf numFmtId="3" fontId="31" fillId="10" borderId="4" xfId="0" applyNumberFormat="1" applyFont="1" applyFill="1" applyBorder="1" applyAlignment="1">
      <alignment horizontal="center"/>
    </xf>
    <xf numFmtId="4" fontId="32" fillId="5" borderId="4" xfId="0" applyNumberFormat="1" applyFont="1" applyFill="1" applyBorder="1" applyAlignment="1">
      <alignment horizontal="center"/>
    </xf>
    <xf numFmtId="4" fontId="25" fillId="10" borderId="4" xfId="0" applyNumberFormat="1" applyFont="1" applyFill="1" applyBorder="1" applyAlignment="1">
      <alignment horizontal="center"/>
    </xf>
    <xf numFmtId="4" fontId="25" fillId="8" borderId="4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3" fillId="5" borderId="3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/>
    </xf>
    <xf numFmtId="0" fontId="33" fillId="5" borderId="3" xfId="0" applyFont="1" applyFill="1" applyBorder="1" applyAlignment="1">
      <alignment vertical="center" wrapText="1"/>
    </xf>
    <xf numFmtId="0" fontId="19" fillId="2" borderId="3" xfId="0" quotePrefix="1" applyFont="1" applyFill="1" applyBorder="1" applyAlignment="1">
      <alignment horizontal="right" vertical="top" wrapText="1"/>
    </xf>
    <xf numFmtId="0" fontId="34" fillId="2" borderId="3" xfId="0" quotePrefix="1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/>
    </xf>
    <xf numFmtId="0" fontId="19" fillId="11" borderId="3" xfId="0" applyFont="1" applyFill="1" applyBorder="1" applyAlignment="1">
      <alignment horizontal="left" vertical="center" wrapText="1"/>
    </xf>
    <xf numFmtId="3" fontId="5" fillId="11" borderId="4" xfId="0" applyNumberFormat="1" applyFont="1" applyFill="1" applyBorder="1" applyAlignment="1">
      <alignment horizontal="right"/>
    </xf>
    <xf numFmtId="3" fontId="5" fillId="11" borderId="3" xfId="0" applyNumberFormat="1" applyFont="1" applyFill="1" applyBorder="1" applyAlignment="1">
      <alignment horizontal="right"/>
    </xf>
    <xf numFmtId="3" fontId="5" fillId="11" borderId="3" xfId="0" applyNumberFormat="1" applyFont="1" applyFill="1" applyBorder="1" applyAlignment="1">
      <alignment horizontal="right" wrapText="1"/>
    </xf>
    <xf numFmtId="0" fontId="24" fillId="5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26" fillId="5" borderId="1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14" fontId="26" fillId="5" borderId="4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C1" workbookViewId="0">
      <selection activeCell="A6" sqref="A6:J6"/>
    </sheetView>
  </sheetViews>
  <sheetFormatPr defaultColWidth="9.140625" defaultRowHeight="15" x14ac:dyDescent="0.25"/>
  <cols>
    <col min="1" max="4" width="9.140625" style="1"/>
    <col min="5" max="10" width="25.28515625" style="1" customWidth="1"/>
    <col min="11" max="16384" width="9.140625" style="1"/>
  </cols>
  <sheetData>
    <row r="1" spans="1:10" ht="42" customHeight="1" x14ac:dyDescent="0.25">
      <c r="A1" s="158" t="s">
        <v>138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42" customHeight="1" x14ac:dyDescent="0.25">
      <c r="A2" s="2"/>
      <c r="B2" s="2"/>
      <c r="C2" s="2"/>
      <c r="D2" s="158" t="s">
        <v>68</v>
      </c>
      <c r="E2" s="158"/>
      <c r="F2" s="158"/>
      <c r="G2" s="158"/>
      <c r="H2" s="158"/>
      <c r="I2" s="158"/>
      <c r="J2" s="2"/>
    </row>
    <row r="3" spans="1:10" ht="18" customHeight="1" x14ac:dyDescent="0.25">
      <c r="A3" s="163" t="s">
        <v>145</v>
      </c>
      <c r="B3" s="163"/>
      <c r="C3" s="163"/>
      <c r="D3" s="163"/>
      <c r="E3" s="163"/>
      <c r="F3" s="3"/>
      <c r="G3" s="3"/>
      <c r="H3" s="3"/>
      <c r="I3" s="3"/>
      <c r="J3" s="3"/>
    </row>
    <row r="4" spans="1:10" ht="15.75" x14ac:dyDescent="0.25">
      <c r="A4" s="158" t="s">
        <v>20</v>
      </c>
      <c r="B4" s="158"/>
      <c r="C4" s="158"/>
      <c r="D4" s="158"/>
      <c r="E4" s="158"/>
      <c r="F4" s="158"/>
      <c r="G4" s="158"/>
      <c r="H4" s="158"/>
      <c r="I4" s="160"/>
      <c r="J4" s="160"/>
    </row>
    <row r="5" spans="1:10" ht="18.75" x14ac:dyDescent="0.25">
      <c r="A5" s="163" t="s">
        <v>146</v>
      </c>
      <c r="B5" s="163"/>
      <c r="C5" s="163"/>
      <c r="D5" s="163"/>
      <c r="E5" s="163"/>
      <c r="F5" s="3"/>
      <c r="G5" s="3"/>
      <c r="H5" s="3"/>
      <c r="I5" s="4"/>
      <c r="J5" s="4"/>
    </row>
    <row r="6" spans="1:10" ht="18" customHeight="1" x14ac:dyDescent="0.25">
      <c r="A6" s="158" t="s">
        <v>27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0" ht="18" x14ac:dyDescent="0.35">
      <c r="A7" s="5"/>
      <c r="B7" s="6"/>
      <c r="C7" s="6"/>
      <c r="D7" s="6"/>
      <c r="E7" s="7"/>
      <c r="F7" s="8"/>
      <c r="G7" s="8"/>
      <c r="H7" s="8"/>
      <c r="I7" s="8"/>
      <c r="J7" s="9" t="s">
        <v>35</v>
      </c>
    </row>
    <row r="8" spans="1:10" ht="25.5" x14ac:dyDescent="0.25">
      <c r="A8" s="10"/>
      <c r="B8" s="11"/>
      <c r="C8" s="11"/>
      <c r="D8" s="12"/>
      <c r="E8" s="13"/>
      <c r="F8" s="14" t="s">
        <v>36</v>
      </c>
      <c r="G8" s="14" t="s">
        <v>34</v>
      </c>
      <c r="H8" s="14" t="s">
        <v>31</v>
      </c>
      <c r="I8" s="14" t="s">
        <v>3</v>
      </c>
      <c r="J8" s="14" t="s">
        <v>32</v>
      </c>
    </row>
    <row r="9" spans="1:10" ht="13.9" x14ac:dyDescent="0.25">
      <c r="A9" s="151" t="s">
        <v>0</v>
      </c>
      <c r="B9" s="146"/>
      <c r="C9" s="146"/>
      <c r="D9" s="146"/>
      <c r="E9" s="161"/>
      <c r="F9" s="15">
        <f>F10+F11</f>
        <v>843948</v>
      </c>
      <c r="G9" s="15">
        <f t="shared" ref="G9:J9" si="0">G10+G11</f>
        <v>1070945</v>
      </c>
      <c r="H9" s="15">
        <f t="shared" si="0"/>
        <v>1181400</v>
      </c>
      <c r="I9" s="15">
        <f t="shared" si="0"/>
        <v>1171300</v>
      </c>
      <c r="J9" s="15">
        <f t="shared" si="0"/>
        <v>1169600</v>
      </c>
    </row>
    <row r="10" spans="1:10" ht="13.9" x14ac:dyDescent="0.25">
      <c r="A10" s="162" t="s">
        <v>51</v>
      </c>
      <c r="B10" s="155"/>
      <c r="C10" s="155"/>
      <c r="D10" s="155"/>
      <c r="E10" s="157"/>
      <c r="F10" s="16">
        <f>' Račun prihoda i rashoda'!D11</f>
        <v>843948</v>
      </c>
      <c r="G10" s="16">
        <f>' Račun prihoda i rashoda'!E11</f>
        <v>1070945</v>
      </c>
      <c r="H10" s="16">
        <f>' Račun prihoda i rashoda'!F11</f>
        <v>1181400</v>
      </c>
      <c r="I10" s="16">
        <f>' Račun prihoda i rashoda'!G11</f>
        <v>1171300</v>
      </c>
      <c r="J10" s="16">
        <f>' Račun prihoda i rashoda'!H11</f>
        <v>1169600</v>
      </c>
    </row>
    <row r="11" spans="1:10" ht="13.9" x14ac:dyDescent="0.25">
      <c r="A11" s="156" t="s">
        <v>52</v>
      </c>
      <c r="B11" s="157"/>
      <c r="C11" s="157"/>
      <c r="D11" s="157"/>
      <c r="E11" s="157"/>
      <c r="F11" s="16">
        <f>' Račun prihoda i rashoda'!D17</f>
        <v>0</v>
      </c>
      <c r="G11" s="16">
        <f>' Račun prihoda i rashoda'!E17</f>
        <v>0</v>
      </c>
      <c r="H11" s="16">
        <f>' Račun prihoda i rashoda'!F17</f>
        <v>0</v>
      </c>
      <c r="I11" s="16">
        <f>' Račun prihoda i rashoda'!G17</f>
        <v>0</v>
      </c>
      <c r="J11" s="16">
        <f>' Račun prihoda i rashoda'!H17</f>
        <v>0</v>
      </c>
    </row>
    <row r="12" spans="1:10" ht="13.9" x14ac:dyDescent="0.25">
      <c r="A12" s="17" t="s">
        <v>1</v>
      </c>
      <c r="B12" s="18"/>
      <c r="C12" s="18"/>
      <c r="D12" s="18"/>
      <c r="E12" s="18"/>
      <c r="F12" s="15">
        <f>F13+F14</f>
        <v>838645</v>
      </c>
      <c r="G12" s="15">
        <f t="shared" ref="G12:I12" si="1">G13+G14</f>
        <v>1070945</v>
      </c>
      <c r="H12" s="15">
        <f t="shared" si="1"/>
        <v>1181400</v>
      </c>
      <c r="I12" s="15">
        <f t="shared" si="1"/>
        <v>1171300</v>
      </c>
      <c r="J12" s="15">
        <f>J13+J14</f>
        <v>1169600</v>
      </c>
    </row>
    <row r="13" spans="1:10" ht="13.9" x14ac:dyDescent="0.25">
      <c r="A13" s="154" t="s">
        <v>53</v>
      </c>
      <c r="B13" s="155"/>
      <c r="C13" s="155"/>
      <c r="D13" s="155"/>
      <c r="E13" s="155"/>
      <c r="F13" s="16">
        <f>' Račun prihoda i rashoda'!D25</f>
        <v>833016</v>
      </c>
      <c r="G13" s="16">
        <f>' Račun prihoda i rashoda'!E25</f>
        <v>1044698</v>
      </c>
      <c r="H13" s="16">
        <f>' Račun prihoda i rashoda'!F25</f>
        <v>1148980</v>
      </c>
      <c r="I13" s="16">
        <f>' Račun prihoda i rashoda'!G25</f>
        <v>1144880</v>
      </c>
      <c r="J13" s="16">
        <f>' Račun prihoda i rashoda'!H25</f>
        <v>1145180</v>
      </c>
    </row>
    <row r="14" spans="1:10" ht="13.9" x14ac:dyDescent="0.25">
      <c r="A14" s="156" t="s">
        <v>54</v>
      </c>
      <c r="B14" s="157"/>
      <c r="C14" s="157"/>
      <c r="D14" s="157"/>
      <c r="E14" s="157"/>
      <c r="F14" s="16">
        <f>' Račun prihoda i rashoda'!D31</f>
        <v>5629</v>
      </c>
      <c r="G14" s="16">
        <f>' Račun prihoda i rashoda'!E31</f>
        <v>26247</v>
      </c>
      <c r="H14" s="16">
        <f>' Račun prihoda i rashoda'!F31</f>
        <v>32420</v>
      </c>
      <c r="I14" s="16">
        <f>' Račun prihoda i rashoda'!G31</f>
        <v>26420</v>
      </c>
      <c r="J14" s="16">
        <f>' Račun prihoda i rashoda'!H31</f>
        <v>24420</v>
      </c>
    </row>
    <row r="15" spans="1:10" x14ac:dyDescent="0.25">
      <c r="A15" s="145" t="s">
        <v>61</v>
      </c>
      <c r="B15" s="146"/>
      <c r="C15" s="146"/>
      <c r="D15" s="146"/>
      <c r="E15" s="146"/>
      <c r="F15" s="15">
        <f>F9-F12</f>
        <v>5303</v>
      </c>
      <c r="G15" s="15">
        <f t="shared" ref="G15:J15" si="2">G9-G12</f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</row>
    <row r="16" spans="1:10" ht="18" x14ac:dyDescent="0.25">
      <c r="A16" s="3"/>
      <c r="B16" s="20"/>
      <c r="C16" s="20"/>
      <c r="D16" s="20"/>
      <c r="E16" s="20"/>
      <c r="F16" s="20"/>
      <c r="G16" s="20"/>
      <c r="H16" s="21"/>
      <c r="I16" s="21"/>
      <c r="J16" s="21"/>
    </row>
    <row r="17" spans="1:10" ht="18" customHeight="1" x14ac:dyDescent="0.25">
      <c r="A17" s="158" t="s">
        <v>26</v>
      </c>
      <c r="B17" s="159"/>
      <c r="C17" s="159"/>
      <c r="D17" s="159"/>
      <c r="E17" s="159"/>
      <c r="F17" s="159"/>
      <c r="G17" s="159"/>
      <c r="H17" s="159"/>
      <c r="I17" s="159"/>
      <c r="J17" s="159"/>
    </row>
    <row r="18" spans="1:10" ht="18" x14ac:dyDescent="0.25">
      <c r="A18" s="3"/>
      <c r="B18" s="20"/>
      <c r="C18" s="20"/>
      <c r="D18" s="20"/>
      <c r="E18" s="20"/>
      <c r="F18" s="20"/>
      <c r="G18" s="20"/>
      <c r="H18" s="21"/>
      <c r="I18" s="21"/>
      <c r="J18" s="21"/>
    </row>
    <row r="19" spans="1:10" ht="25.5" x14ac:dyDescent="0.25">
      <c r="A19" s="10"/>
      <c r="B19" s="11"/>
      <c r="C19" s="11"/>
      <c r="D19" s="12"/>
      <c r="E19" s="13"/>
      <c r="F19" s="14" t="s">
        <v>36</v>
      </c>
      <c r="G19" s="14" t="s">
        <v>34</v>
      </c>
      <c r="H19" s="14" t="s">
        <v>31</v>
      </c>
      <c r="I19" s="14" t="s">
        <v>3</v>
      </c>
      <c r="J19" s="14" t="s">
        <v>32</v>
      </c>
    </row>
    <row r="20" spans="1:10" x14ac:dyDescent="0.25">
      <c r="A20" s="156" t="s">
        <v>55</v>
      </c>
      <c r="B20" s="157"/>
      <c r="C20" s="157"/>
      <c r="D20" s="157"/>
      <c r="E20" s="157"/>
      <c r="F20" s="16"/>
      <c r="G20" s="16"/>
      <c r="H20" s="16"/>
      <c r="I20" s="16"/>
      <c r="J20" s="19"/>
    </row>
    <row r="21" spans="1:10" ht="13.9" x14ac:dyDescent="0.25">
      <c r="A21" s="156" t="s">
        <v>56</v>
      </c>
      <c r="B21" s="157"/>
      <c r="C21" s="157"/>
      <c r="D21" s="157"/>
      <c r="E21" s="157"/>
      <c r="F21" s="16"/>
      <c r="G21" s="16"/>
      <c r="H21" s="16"/>
      <c r="I21" s="16"/>
      <c r="J21" s="19"/>
    </row>
    <row r="22" spans="1:10" ht="13.9" x14ac:dyDescent="0.25">
      <c r="A22" s="145" t="s">
        <v>2</v>
      </c>
      <c r="B22" s="146"/>
      <c r="C22" s="146"/>
      <c r="D22" s="146"/>
      <c r="E22" s="146"/>
      <c r="F22" s="15">
        <f>F20-F21</f>
        <v>0</v>
      </c>
      <c r="G22" s="15">
        <f t="shared" ref="G22:J22" si="3">G20-G21</f>
        <v>0</v>
      </c>
      <c r="H22" s="15">
        <f t="shared" si="3"/>
        <v>0</v>
      </c>
      <c r="I22" s="15">
        <f t="shared" si="3"/>
        <v>0</v>
      </c>
      <c r="J22" s="15">
        <f t="shared" si="3"/>
        <v>0</v>
      </c>
    </row>
    <row r="23" spans="1:10" x14ac:dyDescent="0.25">
      <c r="A23" s="145" t="s">
        <v>62</v>
      </c>
      <c r="B23" s="146"/>
      <c r="C23" s="146"/>
      <c r="D23" s="146"/>
      <c r="E23" s="146"/>
      <c r="F23" s="15">
        <f>F15+F22</f>
        <v>5303</v>
      </c>
      <c r="G23" s="15">
        <f t="shared" ref="G23:J23" si="4">G15+G22</f>
        <v>0</v>
      </c>
      <c r="H23" s="15">
        <f t="shared" si="4"/>
        <v>0</v>
      </c>
      <c r="I23" s="15">
        <f t="shared" si="4"/>
        <v>0</v>
      </c>
      <c r="J23" s="15">
        <f t="shared" si="4"/>
        <v>0</v>
      </c>
    </row>
    <row r="24" spans="1:10" ht="18" x14ac:dyDescent="0.25">
      <c r="A24" s="22"/>
      <c r="B24" s="20"/>
      <c r="C24" s="20"/>
      <c r="D24" s="20"/>
      <c r="E24" s="20"/>
      <c r="F24" s="20"/>
      <c r="G24" s="20"/>
      <c r="H24" s="21"/>
      <c r="I24" s="21"/>
      <c r="J24" s="21"/>
    </row>
    <row r="25" spans="1:10" ht="18" customHeight="1" x14ac:dyDescent="0.25">
      <c r="A25" s="158" t="s">
        <v>60</v>
      </c>
      <c r="B25" s="159"/>
      <c r="C25" s="159"/>
      <c r="D25" s="159"/>
      <c r="E25" s="159"/>
      <c r="F25" s="159"/>
      <c r="G25" s="159"/>
      <c r="H25" s="159"/>
      <c r="I25" s="159"/>
      <c r="J25" s="159"/>
    </row>
    <row r="26" spans="1:10" ht="18" customHeight="1" x14ac:dyDescent="0.3">
      <c r="A26" s="2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25.5" x14ac:dyDescent="0.25">
      <c r="A27" s="10"/>
      <c r="B27" s="11"/>
      <c r="C27" s="11"/>
      <c r="D27" s="12"/>
      <c r="E27" s="13"/>
      <c r="F27" s="14" t="s">
        <v>36</v>
      </c>
      <c r="G27" s="14" t="s">
        <v>34</v>
      </c>
      <c r="H27" s="14" t="s">
        <v>31</v>
      </c>
      <c r="I27" s="14" t="s">
        <v>3</v>
      </c>
      <c r="J27" s="14" t="s">
        <v>32</v>
      </c>
    </row>
    <row r="28" spans="1:10" ht="15" customHeight="1" x14ac:dyDescent="0.25">
      <c r="A28" s="142" t="s">
        <v>65</v>
      </c>
      <c r="B28" s="143"/>
      <c r="C28" s="143"/>
      <c r="D28" s="143"/>
      <c r="E28" s="144"/>
      <c r="F28" s="24">
        <v>26950.400000000001</v>
      </c>
      <c r="G28" s="24">
        <v>32253</v>
      </c>
      <c r="H28" s="24">
        <v>32253</v>
      </c>
      <c r="I28" s="24">
        <v>22253</v>
      </c>
      <c r="J28" s="25">
        <v>12253</v>
      </c>
    </row>
    <row r="29" spans="1:10" ht="15" customHeight="1" x14ac:dyDescent="0.25">
      <c r="A29" s="145" t="s">
        <v>64</v>
      </c>
      <c r="B29" s="146"/>
      <c r="C29" s="146"/>
      <c r="D29" s="146"/>
      <c r="E29" s="146"/>
      <c r="F29" s="26">
        <f>F23+F28</f>
        <v>32253.4</v>
      </c>
      <c r="G29" s="26">
        <f t="shared" ref="G29:J29" si="5">G23+G28</f>
        <v>32253</v>
      </c>
      <c r="H29" s="26">
        <v>10000</v>
      </c>
      <c r="I29" s="26">
        <v>10000</v>
      </c>
      <c r="J29" s="27">
        <f t="shared" si="5"/>
        <v>12253</v>
      </c>
    </row>
    <row r="30" spans="1:10" ht="45" customHeight="1" x14ac:dyDescent="0.25">
      <c r="A30" s="151" t="s">
        <v>63</v>
      </c>
      <c r="B30" s="152"/>
      <c r="C30" s="152"/>
      <c r="D30" s="152"/>
      <c r="E30" s="153"/>
      <c r="F30" s="26">
        <v>32253</v>
      </c>
      <c r="G30" s="26">
        <v>32253</v>
      </c>
      <c r="H30" s="26">
        <f t="shared" ref="H30:J30" si="6">H15+H22+H28-H29</f>
        <v>22253</v>
      </c>
      <c r="I30" s="26">
        <f t="shared" si="6"/>
        <v>12253</v>
      </c>
      <c r="J30" s="27">
        <f t="shared" si="6"/>
        <v>0</v>
      </c>
    </row>
    <row r="31" spans="1:10" ht="18" customHeight="1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18" customHeight="1" x14ac:dyDescent="0.25">
      <c r="A32" s="141" t="s">
        <v>59</v>
      </c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0" ht="18.75" x14ac:dyDescent="0.25">
      <c r="A33" s="30"/>
      <c r="B33" s="31"/>
      <c r="C33" s="31"/>
      <c r="D33" s="31"/>
      <c r="E33" s="31"/>
      <c r="F33" s="31"/>
      <c r="G33" s="31"/>
      <c r="H33" s="32"/>
      <c r="I33" s="32"/>
      <c r="J33" s="32"/>
    </row>
    <row r="34" spans="1:10" ht="25.5" x14ac:dyDescent="0.25">
      <c r="A34" s="33"/>
      <c r="B34" s="34"/>
      <c r="C34" s="34"/>
      <c r="D34" s="35"/>
      <c r="E34" s="36"/>
      <c r="F34" s="37" t="s">
        <v>36</v>
      </c>
      <c r="G34" s="37" t="s">
        <v>34</v>
      </c>
      <c r="H34" s="37" t="s">
        <v>31</v>
      </c>
      <c r="I34" s="37" t="s">
        <v>3</v>
      </c>
      <c r="J34" s="37" t="s">
        <v>32</v>
      </c>
    </row>
    <row r="35" spans="1:10" x14ac:dyDescent="0.25">
      <c r="A35" s="142" t="s">
        <v>65</v>
      </c>
      <c r="B35" s="143"/>
      <c r="C35" s="143"/>
      <c r="D35" s="143"/>
      <c r="E35" s="144"/>
      <c r="F35" s="24">
        <v>26950</v>
      </c>
      <c r="G35" s="24">
        <f>F38</f>
        <v>32253</v>
      </c>
      <c r="H35" s="24">
        <f>G38</f>
        <v>32253</v>
      </c>
      <c r="I35" s="24">
        <f>H38</f>
        <v>22253</v>
      </c>
      <c r="J35" s="25">
        <f>I38</f>
        <v>12253</v>
      </c>
    </row>
    <row r="36" spans="1:10" ht="28.5" customHeight="1" x14ac:dyDescent="0.25">
      <c r="A36" s="142" t="s">
        <v>67</v>
      </c>
      <c r="B36" s="143"/>
      <c r="C36" s="143"/>
      <c r="D36" s="143"/>
      <c r="E36" s="144"/>
      <c r="F36" s="24">
        <v>0</v>
      </c>
      <c r="G36" s="24"/>
      <c r="H36" s="24">
        <v>10000</v>
      </c>
      <c r="I36" s="24">
        <v>10000</v>
      </c>
      <c r="J36" s="25">
        <v>0</v>
      </c>
    </row>
    <row r="37" spans="1:10" x14ac:dyDescent="0.25">
      <c r="A37" s="142" t="s">
        <v>66</v>
      </c>
      <c r="B37" s="149"/>
      <c r="C37" s="149"/>
      <c r="D37" s="149"/>
      <c r="E37" s="150"/>
      <c r="F37" s="24">
        <v>5303</v>
      </c>
      <c r="G37" s="24">
        <v>0</v>
      </c>
      <c r="H37" s="24">
        <v>0</v>
      </c>
      <c r="I37" s="24">
        <v>0</v>
      </c>
      <c r="J37" s="25">
        <v>0</v>
      </c>
    </row>
    <row r="38" spans="1:10" ht="15" customHeight="1" x14ac:dyDescent="0.25">
      <c r="A38" s="145" t="s">
        <v>64</v>
      </c>
      <c r="B38" s="146"/>
      <c r="C38" s="146"/>
      <c r="D38" s="146"/>
      <c r="E38" s="146"/>
      <c r="F38" s="38">
        <f>F35-F36+F37</f>
        <v>32253</v>
      </c>
      <c r="G38" s="38">
        <f t="shared" ref="G38:J38" si="7">G35-G36+G37</f>
        <v>32253</v>
      </c>
      <c r="H38" s="38">
        <f t="shared" si="7"/>
        <v>22253</v>
      </c>
      <c r="I38" s="38">
        <f t="shared" si="7"/>
        <v>12253</v>
      </c>
      <c r="J38" s="39">
        <f t="shared" si="7"/>
        <v>12253</v>
      </c>
    </row>
    <row r="39" spans="1:10" ht="17.25" customHeight="1" x14ac:dyDescent="0.25"/>
    <row r="40" spans="1:10" x14ac:dyDescent="0.25">
      <c r="A40" s="147" t="s">
        <v>58</v>
      </c>
      <c r="B40" s="148"/>
      <c r="C40" s="148"/>
      <c r="D40" s="148"/>
      <c r="E40" s="148"/>
      <c r="F40" s="148"/>
      <c r="G40" s="148"/>
      <c r="H40" s="148"/>
      <c r="I40" s="148"/>
      <c r="J40" s="148"/>
    </row>
    <row r="41" spans="1:10" ht="9" customHeight="1" x14ac:dyDescent="0.25"/>
  </sheetData>
  <mergeCells count="27">
    <mergeCell ref="A11:E11"/>
    <mergeCell ref="A1:J1"/>
    <mergeCell ref="A4:J4"/>
    <mergeCell ref="A6:J6"/>
    <mergeCell ref="A9:E9"/>
    <mergeCell ref="A10:E10"/>
    <mergeCell ref="A3:E3"/>
    <mergeCell ref="A5:E5"/>
    <mergeCell ref="D2:I2"/>
    <mergeCell ref="A30:E30"/>
    <mergeCell ref="A13:E13"/>
    <mergeCell ref="A14:E14"/>
    <mergeCell ref="A15:E15"/>
    <mergeCell ref="A17:J17"/>
    <mergeCell ref="A20:E20"/>
    <mergeCell ref="A21:E21"/>
    <mergeCell ref="A22:E22"/>
    <mergeCell ref="A23:E23"/>
    <mergeCell ref="A25:J25"/>
    <mergeCell ref="A28:E28"/>
    <mergeCell ref="A29:E29"/>
    <mergeCell ref="A32:J32"/>
    <mergeCell ref="A35:E35"/>
    <mergeCell ref="A36:E36"/>
    <mergeCell ref="A38:E38"/>
    <mergeCell ref="A40:J40"/>
    <mergeCell ref="A37:E37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4" workbookViewId="0">
      <selection activeCell="H4" sqref="H4"/>
    </sheetView>
  </sheetViews>
  <sheetFormatPr defaultColWidth="9.140625" defaultRowHeight="15" x14ac:dyDescent="0.25"/>
  <cols>
    <col min="1" max="1" width="7.42578125" style="1" bestFit="1" customWidth="1"/>
    <col min="2" max="2" width="8.42578125" style="1" bestFit="1" customWidth="1"/>
    <col min="3" max="8" width="25.28515625" style="1" customWidth="1"/>
    <col min="9" max="16384" width="9.140625" style="1"/>
  </cols>
  <sheetData>
    <row r="1" spans="1:10" ht="42" customHeight="1" x14ac:dyDescent="0.25">
      <c r="A1" s="158" t="s">
        <v>138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8" customHeight="1" x14ac:dyDescent="0.25">
      <c r="A2" s="3"/>
      <c r="B2" s="3"/>
      <c r="C2" s="3"/>
      <c r="D2" s="3"/>
      <c r="E2" s="3"/>
      <c r="F2" s="3"/>
      <c r="G2" s="3"/>
      <c r="H2" s="3"/>
    </row>
    <row r="3" spans="1:10" ht="15.75" x14ac:dyDescent="0.25">
      <c r="A3" s="158" t="s">
        <v>20</v>
      </c>
      <c r="B3" s="158"/>
      <c r="C3" s="158"/>
      <c r="D3" s="158"/>
      <c r="E3" s="158"/>
      <c r="F3" s="158"/>
      <c r="G3" s="160"/>
      <c r="H3" s="160"/>
    </row>
    <row r="4" spans="1:10" ht="17.45" x14ac:dyDescent="0.25">
      <c r="A4" s="3"/>
      <c r="B4" s="3"/>
      <c r="C4" s="3"/>
      <c r="D4" s="3"/>
      <c r="E4" s="3"/>
      <c r="F4" s="3"/>
      <c r="G4" s="4"/>
      <c r="H4" s="4"/>
    </row>
    <row r="5" spans="1:10" ht="18" customHeight="1" x14ac:dyDescent="0.25">
      <c r="A5" s="158" t="s">
        <v>5</v>
      </c>
      <c r="B5" s="159"/>
      <c r="C5" s="159"/>
      <c r="D5" s="159"/>
      <c r="E5" s="159"/>
      <c r="F5" s="159"/>
      <c r="G5" s="159"/>
      <c r="H5" s="159"/>
    </row>
    <row r="6" spans="1:10" ht="17.45" x14ac:dyDescent="0.25">
      <c r="A6" s="3"/>
      <c r="B6" s="3"/>
      <c r="C6" s="3"/>
      <c r="D6" s="3"/>
      <c r="E6" s="3"/>
      <c r="F6" s="3"/>
      <c r="G6" s="4"/>
      <c r="H6" s="4"/>
    </row>
    <row r="7" spans="1:10" ht="15.6" x14ac:dyDescent="0.25">
      <c r="A7" s="158" t="s">
        <v>37</v>
      </c>
      <c r="B7" s="164"/>
      <c r="C7" s="164"/>
      <c r="D7" s="164"/>
      <c r="E7" s="164"/>
      <c r="F7" s="164"/>
      <c r="G7" s="164"/>
      <c r="H7" s="164"/>
    </row>
    <row r="8" spans="1:10" ht="17.45" x14ac:dyDescent="0.25">
      <c r="A8" s="3"/>
      <c r="B8" s="3"/>
      <c r="C8" s="3"/>
      <c r="D8" s="3"/>
      <c r="E8" s="3"/>
      <c r="F8" s="3"/>
      <c r="G8" s="4"/>
      <c r="H8" s="4"/>
    </row>
    <row r="9" spans="1:10" ht="25.5" x14ac:dyDescent="0.25">
      <c r="A9" s="40" t="s">
        <v>6</v>
      </c>
      <c r="B9" s="41" t="s">
        <v>7</v>
      </c>
      <c r="C9" s="41" t="s">
        <v>4</v>
      </c>
      <c r="D9" s="41" t="s">
        <v>33</v>
      </c>
      <c r="E9" s="40" t="s">
        <v>34</v>
      </c>
      <c r="F9" s="40" t="s">
        <v>31</v>
      </c>
      <c r="G9" s="40" t="s">
        <v>3</v>
      </c>
      <c r="H9" s="40" t="s">
        <v>32</v>
      </c>
    </row>
    <row r="10" spans="1:10" ht="13.9" x14ac:dyDescent="0.25">
      <c r="A10" s="42"/>
      <c r="B10" s="43"/>
      <c r="C10" s="44" t="s">
        <v>0</v>
      </c>
      <c r="D10" s="120">
        <f>D11+D17</f>
        <v>843948</v>
      </c>
      <c r="E10" s="120">
        <f t="shared" ref="E10:H10" si="0">E11+E17</f>
        <v>1070945</v>
      </c>
      <c r="F10" s="120">
        <f t="shared" si="0"/>
        <v>1181400</v>
      </c>
      <c r="G10" s="120">
        <f t="shared" si="0"/>
        <v>1171300</v>
      </c>
      <c r="H10" s="120">
        <f t="shared" si="0"/>
        <v>1169600</v>
      </c>
    </row>
    <row r="11" spans="1:10" s="82" customFormat="1" ht="15.75" customHeight="1" x14ac:dyDescent="0.25">
      <c r="A11" s="130">
        <v>6</v>
      </c>
      <c r="B11" s="130"/>
      <c r="C11" s="130" t="s">
        <v>8</v>
      </c>
      <c r="D11" s="114">
        <f>D12+D13+D14+D15+D16</f>
        <v>843948</v>
      </c>
      <c r="E11" s="114">
        <f t="shared" ref="E11:H11" si="1">E12+E13+E14+E15+E16</f>
        <v>1070945</v>
      </c>
      <c r="F11" s="114">
        <f t="shared" si="1"/>
        <v>1181400</v>
      </c>
      <c r="G11" s="114">
        <f t="shared" si="1"/>
        <v>1171300</v>
      </c>
      <c r="H11" s="114">
        <f t="shared" si="1"/>
        <v>1169600</v>
      </c>
    </row>
    <row r="12" spans="1:10" ht="37.5" customHeight="1" x14ac:dyDescent="0.25">
      <c r="A12" s="45"/>
      <c r="B12" s="48">
        <v>63</v>
      </c>
      <c r="C12" s="48" t="s">
        <v>69</v>
      </c>
      <c r="D12" s="88">
        <v>745301</v>
      </c>
      <c r="E12" s="88">
        <f>'Prihodi i rashodi po izvorima'!C19</f>
        <v>967930</v>
      </c>
      <c r="F12" s="88">
        <f>'Prihodi i rashodi po izvorima'!D19</f>
        <v>1119800</v>
      </c>
      <c r="G12" s="88">
        <f>'Prihodi i rashodi po izvorima'!E19</f>
        <v>1114600</v>
      </c>
      <c r="H12" s="88">
        <f>'Prihodi i rashodi po izvorima'!F19</f>
        <v>1114600</v>
      </c>
    </row>
    <row r="13" spans="1:10" ht="13.9" x14ac:dyDescent="0.25">
      <c r="A13" s="49"/>
      <c r="B13" s="49">
        <v>64</v>
      </c>
      <c r="C13" s="49" t="s">
        <v>70</v>
      </c>
      <c r="D13" s="80">
        <v>0</v>
      </c>
      <c r="E13" s="80">
        <v>30</v>
      </c>
      <c r="F13" s="89">
        <v>30</v>
      </c>
      <c r="G13" s="89">
        <v>30</v>
      </c>
      <c r="H13" s="89">
        <v>30</v>
      </c>
    </row>
    <row r="14" spans="1:10" ht="52.9" x14ac:dyDescent="0.25">
      <c r="A14" s="49"/>
      <c r="B14" s="48">
        <v>65</v>
      </c>
      <c r="C14" s="48" t="s">
        <v>71</v>
      </c>
      <c r="D14" s="88">
        <v>35209</v>
      </c>
      <c r="E14" s="88">
        <v>59860</v>
      </c>
      <c r="F14" s="88">
        <v>15920</v>
      </c>
      <c r="G14" s="88">
        <v>16520</v>
      </c>
      <c r="H14" s="88">
        <v>17320</v>
      </c>
    </row>
    <row r="15" spans="1:10" ht="51" x14ac:dyDescent="0.25">
      <c r="A15" s="49"/>
      <c r="B15" s="48">
        <v>66</v>
      </c>
      <c r="C15" s="48" t="s">
        <v>72</v>
      </c>
      <c r="D15" s="88">
        <v>2067</v>
      </c>
      <c r="E15" s="88">
        <f>'Prihodi i rashodi po izvorima'!C13+'Prihodi i rashodi po izvorima'!C15</f>
        <v>13070</v>
      </c>
      <c r="F15" s="88">
        <f>'Prihodi i rashodi po izvorima'!D13+'Prihodi i rashodi po izvorima'!D15</f>
        <v>17500</v>
      </c>
      <c r="G15" s="88">
        <f>'Prihodi i rashodi po izvorima'!E13+'Prihodi i rashodi po izvorima'!E15</f>
        <v>12000</v>
      </c>
      <c r="H15" s="88">
        <f>'Prihodi i rashodi po izvorima'!F13+'Prihodi i rashodi po izvorima'!F15</f>
        <v>9500</v>
      </c>
    </row>
    <row r="16" spans="1:10" ht="38.25" x14ac:dyDescent="0.25">
      <c r="A16" s="49"/>
      <c r="B16" s="48">
        <v>67</v>
      </c>
      <c r="C16" s="48" t="s">
        <v>73</v>
      </c>
      <c r="D16" s="88">
        <v>61371</v>
      </c>
      <c r="E16" s="88">
        <f>'Prihodi i rashodi po izvorima'!C11</f>
        <v>30055</v>
      </c>
      <c r="F16" s="88">
        <f>'Prihodi i rashodi po izvorima'!D11</f>
        <v>28150</v>
      </c>
      <c r="G16" s="88">
        <f>'Prihodi i rashodi po izvorima'!E11</f>
        <v>28150</v>
      </c>
      <c r="H16" s="88">
        <f>'Prihodi i rashodi po izvorima'!F11</f>
        <v>28150</v>
      </c>
    </row>
    <row r="17" spans="1:8" ht="26.45" x14ac:dyDescent="0.25">
      <c r="A17" s="61">
        <v>7</v>
      </c>
      <c r="B17" s="61"/>
      <c r="C17" s="62" t="s">
        <v>9</v>
      </c>
      <c r="D17" s="114">
        <f>D18</f>
        <v>0</v>
      </c>
      <c r="E17" s="114">
        <f t="shared" ref="E17:H17" si="2">E18</f>
        <v>0</v>
      </c>
      <c r="F17" s="114">
        <f t="shared" si="2"/>
        <v>0</v>
      </c>
      <c r="G17" s="114">
        <f t="shared" si="2"/>
        <v>0</v>
      </c>
      <c r="H17" s="114">
        <f t="shared" si="2"/>
        <v>0</v>
      </c>
    </row>
    <row r="18" spans="1:8" ht="39.6" x14ac:dyDescent="0.25">
      <c r="A18" s="48"/>
      <c r="B18" s="48">
        <v>71</v>
      </c>
      <c r="C18" s="53" t="s">
        <v>10</v>
      </c>
      <c r="D18" s="88">
        <v>0</v>
      </c>
      <c r="E18" s="89">
        <v>0</v>
      </c>
      <c r="F18" s="89">
        <v>0</v>
      </c>
      <c r="G18" s="89">
        <v>0</v>
      </c>
      <c r="H18" s="90">
        <v>0</v>
      </c>
    </row>
    <row r="21" spans="1:8" ht="15.6" x14ac:dyDescent="0.25">
      <c r="A21" s="158" t="s">
        <v>38</v>
      </c>
      <c r="B21" s="164"/>
      <c r="C21" s="164"/>
      <c r="D21" s="164"/>
      <c r="E21" s="164"/>
      <c r="F21" s="164"/>
      <c r="G21" s="164"/>
      <c r="H21" s="164"/>
    </row>
    <row r="22" spans="1:8" ht="17.45" x14ac:dyDescent="0.25">
      <c r="A22" s="3"/>
      <c r="B22" s="3"/>
      <c r="C22" s="3"/>
      <c r="D22" s="3"/>
      <c r="E22" s="3"/>
      <c r="F22" s="3"/>
      <c r="G22" s="4"/>
      <c r="H22" s="4"/>
    </row>
    <row r="23" spans="1:8" ht="25.5" x14ac:dyDescent="0.25">
      <c r="A23" s="40" t="s">
        <v>6</v>
      </c>
      <c r="B23" s="41" t="s">
        <v>7</v>
      </c>
      <c r="C23" s="41" t="s">
        <v>11</v>
      </c>
      <c r="D23" s="41" t="s">
        <v>33</v>
      </c>
      <c r="E23" s="40" t="s">
        <v>34</v>
      </c>
      <c r="F23" s="40" t="s">
        <v>31</v>
      </c>
      <c r="G23" s="40" t="s">
        <v>3</v>
      </c>
      <c r="H23" s="40" t="s">
        <v>32</v>
      </c>
    </row>
    <row r="24" spans="1:8" ht="13.9" x14ac:dyDescent="0.25">
      <c r="A24" s="42"/>
      <c r="B24" s="43"/>
      <c r="C24" s="44" t="s">
        <v>1</v>
      </c>
      <c r="D24" s="120">
        <f>D25+D31</f>
        <v>838645</v>
      </c>
      <c r="E24" s="120">
        <f t="shared" ref="E24:H24" si="3">E25+E31</f>
        <v>1070945</v>
      </c>
      <c r="F24" s="120">
        <f t="shared" si="3"/>
        <v>1181400</v>
      </c>
      <c r="G24" s="120">
        <f t="shared" si="3"/>
        <v>1171300</v>
      </c>
      <c r="H24" s="120">
        <f t="shared" si="3"/>
        <v>1169600</v>
      </c>
    </row>
    <row r="25" spans="1:8" s="82" customFormat="1" ht="15.75" customHeight="1" x14ac:dyDescent="0.2">
      <c r="A25" s="130">
        <v>3</v>
      </c>
      <c r="B25" s="130"/>
      <c r="C25" s="130" t="s">
        <v>12</v>
      </c>
      <c r="D25" s="114">
        <f>D26+D27+D28+D29+D30</f>
        <v>833016</v>
      </c>
      <c r="E25" s="114">
        <f t="shared" ref="E25:H25" si="4">E26+E27+E28+E29+E30</f>
        <v>1044698</v>
      </c>
      <c r="F25" s="114">
        <f t="shared" si="4"/>
        <v>1148980</v>
      </c>
      <c r="G25" s="114">
        <f t="shared" si="4"/>
        <v>1144880</v>
      </c>
      <c r="H25" s="114">
        <f t="shared" si="4"/>
        <v>1145180</v>
      </c>
    </row>
    <row r="26" spans="1:8" ht="15.75" customHeight="1" x14ac:dyDescent="0.25">
      <c r="A26" s="45"/>
      <c r="B26" s="48">
        <v>31</v>
      </c>
      <c r="C26" s="48" t="s">
        <v>13</v>
      </c>
      <c r="D26" s="88">
        <v>695521</v>
      </c>
      <c r="E26" s="88">
        <f>'Prihodi i rashodi po izvorima'!C53+'Prihodi i rashodi po izvorima'!C59+'Prihodi i rashodi po izvorima'!C64+'Prihodi i rashodi po izvorima'!C70</f>
        <v>673481</v>
      </c>
      <c r="F26" s="88">
        <f>'Prihodi i rashodi po izvorima'!D53+'Prihodi i rashodi po izvorima'!D59+'Prihodi i rashodi po izvorima'!D64+'Prihodi i rashodi po izvorima'!D70</f>
        <v>945000</v>
      </c>
      <c r="G26" s="88">
        <f>'Prihodi i rashodi po izvorima'!E53+'Prihodi i rashodi po izvorima'!E59+'Prihodi i rashodi po izvorima'!E64+'Prihodi i rashodi po izvorima'!E70</f>
        <v>939800</v>
      </c>
      <c r="H26" s="88">
        <f>'Prihodi i rashodi po izvorima'!F53+'Prihodi i rashodi po izvorima'!F59+'Prihodi i rashodi po izvorima'!F64+'Prihodi i rashodi po izvorima'!F70</f>
        <v>939800</v>
      </c>
    </row>
    <row r="27" spans="1:8" x14ac:dyDescent="0.25">
      <c r="A27" s="49"/>
      <c r="B27" s="48">
        <v>32</v>
      </c>
      <c r="C27" s="48" t="s">
        <v>23</v>
      </c>
      <c r="D27" s="88">
        <v>127635</v>
      </c>
      <c r="E27" s="88">
        <f>'Prihodi i rashodi po izvorima'!C35+'Prihodi i rashodi po izvorima'!C40+'Prihodi i rashodi po izvorima'!C44+'Prihodi i rashodi po izvorima'!C49+'Prihodi i rashodi po izvorima'!C54+'Prihodi i rashodi po izvorima'!C60+'Prihodi i rashodi po izvorima'!C65+'Prihodi i rashodi po izvorima'!C71</f>
        <v>364952</v>
      </c>
      <c r="F27" s="88">
        <f>'Prihodi i rashodi po izvorima'!D35+'Prihodi i rashodi po izvorima'!D40+'Prihodi i rashodi po izvorima'!D44+'Prihodi i rashodi po izvorima'!D49+'Prihodi i rashodi po izvorima'!D54+'Prihodi i rashodi po izvorima'!D60+'Prihodi i rashodi po izvorima'!D65+'Prihodi i rashodi po izvorima'!D71</f>
        <v>196360</v>
      </c>
      <c r="G27" s="88">
        <f>'Prihodi i rashodi po izvorima'!E35+'Prihodi i rashodi po izvorima'!E40+'Prihodi i rashodi po izvorima'!E44+'Prihodi i rashodi po izvorima'!E49+'Prihodi i rashodi po izvorima'!E54+'Prihodi i rashodi po izvorima'!E60+'Prihodi i rashodi po izvorima'!E65+'Prihodi i rashodi po izvorima'!E71</f>
        <v>197460</v>
      </c>
      <c r="H27" s="88">
        <f>'Prihodi i rashodi po izvorima'!F35+'Prihodi i rashodi po izvorima'!F40+'Prihodi i rashodi po izvorima'!F44+'Prihodi i rashodi po izvorima'!F49+'Prihodi i rashodi po izvorima'!F54+'Prihodi i rashodi po izvorima'!F60+'Prihodi i rashodi po izvorima'!F65+'Prihodi i rashodi po izvorima'!F71</f>
        <v>197760</v>
      </c>
    </row>
    <row r="28" spans="1:8" x14ac:dyDescent="0.25">
      <c r="A28" s="49"/>
      <c r="B28" s="48">
        <v>34</v>
      </c>
      <c r="C28" s="48" t="s">
        <v>74</v>
      </c>
      <c r="D28" s="88">
        <v>859</v>
      </c>
      <c r="E28" s="88">
        <f>'Prihodi i rashodi po izvorima'!C36+'Prihodi i rashodi po izvorima'!C45+'Prihodi i rashodi po izvorima'!C55+'Prihodi i rashodi po izvorima'!C61+'Prihodi i rashodi po izvorima'!C66+'Prihodi i rashodi po izvorima'!C72</f>
        <v>531</v>
      </c>
      <c r="F28" s="88">
        <f>'Prihodi i rashodi po izvorima'!D36+'Prihodi i rashodi po izvorima'!D45+'Prihodi i rashodi po izvorima'!D55+'Prihodi i rashodi po izvorima'!D61+'Prihodi i rashodi po izvorima'!D66+'Prihodi i rashodi po izvorima'!D72</f>
        <v>620</v>
      </c>
      <c r="G28" s="88">
        <f>'Prihodi i rashodi po izvorima'!E36+'Prihodi i rashodi po izvorima'!E45+'Prihodi i rashodi po izvorima'!E55+'Prihodi i rashodi po izvorima'!E61+'Prihodi i rashodi po izvorima'!E66+'Prihodi i rashodi po izvorima'!E72</f>
        <v>620</v>
      </c>
      <c r="H28" s="88">
        <f>'Prihodi i rashodi po izvorima'!F36+'Prihodi i rashodi po izvorima'!F45+'Prihodi i rashodi po izvorima'!F55+'Prihodi i rashodi po izvorima'!F61+'Prihodi i rashodi po izvorima'!F66+'Prihodi i rashodi po izvorima'!F72</f>
        <v>620</v>
      </c>
    </row>
    <row r="29" spans="1:8" ht="38.25" x14ac:dyDescent="0.25">
      <c r="A29" s="49"/>
      <c r="B29" s="48">
        <v>37</v>
      </c>
      <c r="C29" s="48" t="s">
        <v>75</v>
      </c>
      <c r="D29" s="88">
        <f>'Prihodi i rashodi po izvorima'!B56</f>
        <v>9001</v>
      </c>
      <c r="E29" s="88">
        <f>'Prihodi i rashodi po izvorima'!C56</f>
        <v>5734</v>
      </c>
      <c r="F29" s="88">
        <f>'Prihodi i rashodi po izvorima'!D56</f>
        <v>7000</v>
      </c>
      <c r="G29" s="88">
        <f>'Prihodi i rashodi po izvorima'!E56</f>
        <v>7000</v>
      </c>
      <c r="H29" s="88">
        <f>'Prihodi i rashodi po izvorima'!F56</f>
        <v>7000</v>
      </c>
    </row>
    <row r="30" spans="1:8" x14ac:dyDescent="0.25">
      <c r="A30" s="49"/>
      <c r="B30" s="48">
        <v>38</v>
      </c>
      <c r="C30" s="48" t="s">
        <v>76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</row>
    <row r="31" spans="1:8" s="82" customFormat="1" ht="25.5" x14ac:dyDescent="0.2">
      <c r="A31" s="131">
        <v>4</v>
      </c>
      <c r="B31" s="131"/>
      <c r="C31" s="132" t="s">
        <v>14</v>
      </c>
      <c r="D31" s="114">
        <f>D32+D33</f>
        <v>5629</v>
      </c>
      <c r="E31" s="114">
        <f t="shared" ref="E31:H31" si="5">E32+E33</f>
        <v>26247</v>
      </c>
      <c r="F31" s="114">
        <f t="shared" si="5"/>
        <v>32420</v>
      </c>
      <c r="G31" s="114">
        <f t="shared" si="5"/>
        <v>26420</v>
      </c>
      <c r="H31" s="114">
        <f t="shared" si="5"/>
        <v>24420</v>
      </c>
    </row>
    <row r="32" spans="1:8" ht="38.25" x14ac:dyDescent="0.25">
      <c r="A32" s="48"/>
      <c r="B32" s="48">
        <v>41</v>
      </c>
      <c r="C32" s="53" t="s">
        <v>15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</row>
    <row r="33" spans="1:8" ht="38.25" x14ac:dyDescent="0.25">
      <c r="A33" s="49"/>
      <c r="B33" s="49">
        <v>42</v>
      </c>
      <c r="C33" s="60" t="s">
        <v>28</v>
      </c>
      <c r="D33" s="79">
        <v>5629</v>
      </c>
      <c r="E33" s="79">
        <f>'Prihodi i rashodi po izvorima'!C37+'Prihodi i rashodi po izvorima'!C41+'Prihodi i rashodi po izvorima'!C46+'Prihodi i rashodi po izvorima'!C46+'Prihodi i rashodi po izvorima'!C50+'Prihodi i rashodi po izvorima'!C57+'Prihodi i rashodi po izvorima'!C62+'Prihodi i rashodi po izvorima'!C67+'Prihodi i rashodi po izvorima'!C73</f>
        <v>26247</v>
      </c>
      <c r="F33" s="79">
        <f>'Prihodi i rashodi po izvorima'!D37+'Prihodi i rashodi po izvorima'!D41+'Prihodi i rashodi po izvorima'!D46+'Prihodi i rashodi po izvorima'!D46+'Prihodi i rashodi po izvorima'!D50+'Prihodi i rashodi po izvorima'!D57+'Prihodi i rashodi po izvorima'!D62+'Prihodi i rashodi po izvorima'!D67+'Prihodi i rashodi po izvorima'!D73</f>
        <v>32420</v>
      </c>
      <c r="G33" s="79">
        <f>'Prihodi i rashodi po izvorima'!E37+'Prihodi i rashodi po izvorima'!E41+'Prihodi i rashodi po izvorima'!E46+'Prihodi i rashodi po izvorima'!E46+'Prihodi i rashodi po izvorima'!E50+'Prihodi i rashodi po izvorima'!E57+'Prihodi i rashodi po izvorima'!E62+'Prihodi i rashodi po izvorima'!E67+'Prihodi i rashodi po izvorima'!E73</f>
        <v>26420</v>
      </c>
      <c r="H33" s="79">
        <f>'Prihodi i rashodi po izvorima'!F37+'Prihodi i rashodi po izvorima'!F41+'Prihodi i rashodi po izvorima'!F46+'Prihodi i rashodi po izvorima'!F46+'Prihodi i rashodi po izvorima'!F50+'Prihodi i rashodi po izvorima'!F57+'Prihodi i rashodi po izvorima'!F62+'Prihodi i rashodi po izvorima'!F67+'Prihodi i rashodi po izvorima'!F73</f>
        <v>24420</v>
      </c>
    </row>
  </sheetData>
  <mergeCells count="5">
    <mergeCell ref="A7:H7"/>
    <mergeCell ref="A21:H21"/>
    <mergeCell ref="A3:H3"/>
    <mergeCell ref="A5:H5"/>
    <mergeCell ref="A1:J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workbookViewId="0">
      <selection activeCell="G27" sqref="G27"/>
    </sheetView>
  </sheetViews>
  <sheetFormatPr defaultColWidth="9.140625" defaultRowHeight="15" x14ac:dyDescent="0.25"/>
  <cols>
    <col min="1" max="1" width="29.5703125" style="1" customWidth="1"/>
    <col min="2" max="6" width="25.28515625" style="1" customWidth="1"/>
    <col min="7" max="16384" width="9.140625" style="1"/>
  </cols>
  <sheetData>
    <row r="1" spans="1:10" ht="42" customHeight="1" x14ac:dyDescent="0.25">
      <c r="A1" s="158" t="s">
        <v>138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8" customHeight="1" x14ac:dyDescent="0.25">
      <c r="A2" s="3"/>
      <c r="B2" s="3"/>
      <c r="C2" s="3"/>
      <c r="D2" s="3"/>
      <c r="E2" s="3"/>
      <c r="F2" s="3"/>
    </row>
    <row r="3" spans="1:10" ht="15.75" customHeight="1" x14ac:dyDescent="0.25">
      <c r="A3" s="158" t="s">
        <v>20</v>
      </c>
      <c r="B3" s="158"/>
      <c r="C3" s="158"/>
      <c r="D3" s="158"/>
      <c r="E3" s="158"/>
      <c r="F3" s="158"/>
    </row>
    <row r="4" spans="1:10" ht="17.45" x14ac:dyDescent="0.25">
      <c r="A4" s="3"/>
      <c r="B4" s="3"/>
      <c r="C4" s="3"/>
      <c r="D4" s="3"/>
      <c r="E4" s="4"/>
      <c r="F4" s="4"/>
    </row>
    <row r="5" spans="1:10" ht="18" customHeight="1" x14ac:dyDescent="0.25">
      <c r="A5" s="158" t="s">
        <v>5</v>
      </c>
      <c r="B5" s="158"/>
      <c r="C5" s="158"/>
      <c r="D5" s="158"/>
      <c r="E5" s="158"/>
      <c r="F5" s="158"/>
    </row>
    <row r="6" spans="1:10" ht="17.45" x14ac:dyDescent="0.25">
      <c r="A6" s="3"/>
      <c r="B6" s="3"/>
      <c r="C6" s="3"/>
      <c r="D6" s="3"/>
      <c r="E6" s="4"/>
      <c r="F6" s="4"/>
    </row>
    <row r="7" spans="1:10" ht="15.75" customHeight="1" x14ac:dyDescent="0.25">
      <c r="A7" s="158" t="s">
        <v>39</v>
      </c>
      <c r="B7" s="158"/>
      <c r="C7" s="158"/>
      <c r="D7" s="158"/>
      <c r="E7" s="158"/>
      <c r="F7" s="158"/>
    </row>
    <row r="8" spans="1:10" ht="17.45" x14ac:dyDescent="0.25">
      <c r="A8" s="3"/>
      <c r="B8" s="3"/>
      <c r="C8" s="3"/>
      <c r="D8" s="3"/>
      <c r="E8" s="4"/>
      <c r="F8" s="4"/>
    </row>
    <row r="9" spans="1:10" ht="25.5" x14ac:dyDescent="0.25">
      <c r="A9" s="40" t="s">
        <v>41</v>
      </c>
      <c r="B9" s="41" t="s">
        <v>33</v>
      </c>
      <c r="C9" s="40" t="s">
        <v>34</v>
      </c>
      <c r="D9" s="40" t="s">
        <v>31</v>
      </c>
      <c r="E9" s="40" t="s">
        <v>3</v>
      </c>
      <c r="F9" s="40" t="s">
        <v>32</v>
      </c>
    </row>
    <row r="10" spans="1:10" ht="13.9" x14ac:dyDescent="0.25">
      <c r="A10" s="55" t="s">
        <v>0</v>
      </c>
      <c r="B10" s="120">
        <f>B11+B13+B15+B17+B19+B23</f>
        <v>814623</v>
      </c>
      <c r="C10" s="120">
        <f t="shared" ref="C10:F10" si="0">C11+C13+C15+C17+C19+C23</f>
        <v>1070945</v>
      </c>
      <c r="D10" s="120">
        <f t="shared" si="0"/>
        <v>1181400</v>
      </c>
      <c r="E10" s="120">
        <f t="shared" si="0"/>
        <v>1171300</v>
      </c>
      <c r="F10" s="120">
        <f t="shared" si="0"/>
        <v>1169600</v>
      </c>
    </row>
    <row r="11" spans="1:10" s="64" customFormat="1" ht="15.75" customHeight="1" x14ac:dyDescent="0.25">
      <c r="A11" s="66" t="s">
        <v>77</v>
      </c>
      <c r="B11" s="86">
        <f>B12</f>
        <v>34700</v>
      </c>
      <c r="C11" s="86">
        <f t="shared" ref="C11:F11" si="1">C12</f>
        <v>30055</v>
      </c>
      <c r="D11" s="86">
        <f t="shared" si="1"/>
        <v>28150</v>
      </c>
      <c r="E11" s="86">
        <f t="shared" si="1"/>
        <v>28150</v>
      </c>
      <c r="F11" s="86">
        <f t="shared" si="1"/>
        <v>28150</v>
      </c>
    </row>
    <row r="12" spans="1:10" ht="13.9" x14ac:dyDescent="0.25">
      <c r="A12" s="50" t="s">
        <v>80</v>
      </c>
      <c r="B12" s="88">
        <f>'POSEBNI DIO'!E8</f>
        <v>34700</v>
      </c>
      <c r="C12" s="89">
        <f>'POSEBNI DIO'!F8</f>
        <v>30055</v>
      </c>
      <c r="D12" s="89">
        <f>'POSEBNI DIO'!G8</f>
        <v>28150</v>
      </c>
      <c r="E12" s="89">
        <f>'POSEBNI DIO'!H8</f>
        <v>28150</v>
      </c>
      <c r="F12" s="89">
        <f>'POSEBNI DIO'!I8</f>
        <v>28150</v>
      </c>
    </row>
    <row r="13" spans="1:10" s="64" customFormat="1" ht="14.45" x14ac:dyDescent="0.3">
      <c r="A13" s="63" t="s">
        <v>79</v>
      </c>
      <c r="B13" s="86">
        <f>B14</f>
        <v>617</v>
      </c>
      <c r="C13" s="86">
        <f t="shared" ref="C13:F13" si="2">C14</f>
        <v>10950</v>
      </c>
      <c r="D13" s="86">
        <f t="shared" si="2"/>
        <v>15500</v>
      </c>
      <c r="E13" s="86">
        <f t="shared" si="2"/>
        <v>10000</v>
      </c>
      <c r="F13" s="86">
        <f t="shared" si="2"/>
        <v>7500</v>
      </c>
    </row>
    <row r="14" spans="1:10" ht="13.9" x14ac:dyDescent="0.25">
      <c r="A14" s="50" t="s">
        <v>81</v>
      </c>
      <c r="B14" s="88">
        <v>617</v>
      </c>
      <c r="C14" s="88">
        <f>'POSEBNI DIO'!F19</f>
        <v>10950</v>
      </c>
      <c r="D14" s="88">
        <f>'POSEBNI DIO'!G19</f>
        <v>15500</v>
      </c>
      <c r="E14" s="88">
        <f>'POSEBNI DIO'!H19</f>
        <v>10000</v>
      </c>
      <c r="F14" s="88">
        <f>'POSEBNI DIO'!I19</f>
        <v>7500</v>
      </c>
    </row>
    <row r="15" spans="1:10" s="64" customFormat="1" ht="14.45" x14ac:dyDescent="0.3">
      <c r="A15" s="66" t="s">
        <v>78</v>
      </c>
      <c r="B15" s="86">
        <f>B16</f>
        <v>1451</v>
      </c>
      <c r="C15" s="86">
        <f t="shared" ref="C15" si="3">C16</f>
        <v>2120</v>
      </c>
      <c r="D15" s="86">
        <f t="shared" ref="D15" si="4">D16</f>
        <v>2000</v>
      </c>
      <c r="E15" s="86">
        <f t="shared" ref="E15" si="5">E16</f>
        <v>2000</v>
      </c>
      <c r="F15" s="86">
        <f t="shared" ref="F15" si="6">F16</f>
        <v>2000</v>
      </c>
    </row>
    <row r="16" spans="1:10" ht="25.5" x14ac:dyDescent="0.25">
      <c r="A16" s="67" t="s">
        <v>90</v>
      </c>
      <c r="B16" s="88">
        <v>1451</v>
      </c>
      <c r="C16" s="89">
        <f>'POSEBNI DIO'!F28</f>
        <v>2120</v>
      </c>
      <c r="D16" s="89">
        <f>'POSEBNI DIO'!G28</f>
        <v>2000</v>
      </c>
      <c r="E16" s="89">
        <f>'POSEBNI DIO'!H28</f>
        <v>2000</v>
      </c>
      <c r="F16" s="89">
        <f>'POSEBNI DIO'!I28</f>
        <v>2000</v>
      </c>
    </row>
    <row r="17" spans="1:6" ht="13.9" x14ac:dyDescent="0.25">
      <c r="A17" s="63" t="s">
        <v>82</v>
      </c>
      <c r="B17" s="114">
        <f>B18</f>
        <v>35208</v>
      </c>
      <c r="C17" s="114">
        <f t="shared" ref="C17:F17" si="7">C18</f>
        <v>59890</v>
      </c>
      <c r="D17" s="114">
        <f t="shared" si="7"/>
        <v>15950</v>
      </c>
      <c r="E17" s="114">
        <f t="shared" si="7"/>
        <v>16550</v>
      </c>
      <c r="F17" s="114">
        <f t="shared" si="7"/>
        <v>17350</v>
      </c>
    </row>
    <row r="18" spans="1:6" ht="26.45" x14ac:dyDescent="0.25">
      <c r="A18" s="56" t="s">
        <v>83</v>
      </c>
      <c r="B18" s="88">
        <v>35208</v>
      </c>
      <c r="C18" s="89">
        <f>'POSEBNI DIO'!F38</f>
        <v>59890</v>
      </c>
      <c r="D18" s="89">
        <f>'POSEBNI DIO'!G38</f>
        <v>15950</v>
      </c>
      <c r="E18" s="89">
        <f>'POSEBNI DIO'!H38</f>
        <v>16550</v>
      </c>
      <c r="F18" s="89">
        <f>'POSEBNI DIO'!I38</f>
        <v>17350</v>
      </c>
    </row>
    <row r="19" spans="1:6" x14ac:dyDescent="0.25">
      <c r="A19" s="63" t="s">
        <v>84</v>
      </c>
      <c r="B19" s="86">
        <f>B20+B21+B22</f>
        <v>742647</v>
      </c>
      <c r="C19" s="86">
        <f t="shared" ref="C19:F19" si="8">C20+C21+C22</f>
        <v>967930</v>
      </c>
      <c r="D19" s="86">
        <f t="shared" si="8"/>
        <v>1119800</v>
      </c>
      <c r="E19" s="86">
        <f t="shared" si="8"/>
        <v>1114600</v>
      </c>
      <c r="F19" s="86">
        <f t="shared" si="8"/>
        <v>1114600</v>
      </c>
    </row>
    <row r="20" spans="1:6" ht="25.5" x14ac:dyDescent="0.25">
      <c r="A20" s="56" t="s">
        <v>85</v>
      </c>
      <c r="B20" s="88">
        <v>719690</v>
      </c>
      <c r="C20" s="89">
        <f>'POSEBNI DIO'!F47</f>
        <v>699950</v>
      </c>
      <c r="D20" s="89">
        <f>'POSEBNI DIO'!G47</f>
        <v>1030950</v>
      </c>
      <c r="E20" s="89">
        <f>'POSEBNI DIO'!H47</f>
        <v>1030950</v>
      </c>
      <c r="F20" s="89">
        <f>'POSEBNI DIO'!I47</f>
        <v>1030950</v>
      </c>
    </row>
    <row r="21" spans="1:6" ht="25.5" x14ac:dyDescent="0.25">
      <c r="A21" s="56" t="s">
        <v>86</v>
      </c>
      <c r="B21" s="88">
        <v>19920</v>
      </c>
      <c r="C21" s="89">
        <f>'POSEBNI DIO'!F58</f>
        <v>24710</v>
      </c>
      <c r="D21" s="89">
        <f>'POSEBNI DIO'!G58</f>
        <v>28850</v>
      </c>
      <c r="E21" s="89">
        <f>'POSEBNI DIO'!H58</f>
        <v>23650</v>
      </c>
      <c r="F21" s="89">
        <f>'POSEBNI DIO'!I58</f>
        <v>23650</v>
      </c>
    </row>
    <row r="22" spans="1:6" ht="27" customHeight="1" x14ac:dyDescent="0.25">
      <c r="A22" s="56" t="s">
        <v>89</v>
      </c>
      <c r="B22" s="88">
        <v>3037</v>
      </c>
      <c r="C22" s="89">
        <f>'POSEBNI DIO'!F67</f>
        <v>243270</v>
      </c>
      <c r="D22" s="89">
        <f>'POSEBNI DIO'!G67</f>
        <v>60000</v>
      </c>
      <c r="E22" s="89">
        <f>'POSEBNI DIO'!H67</f>
        <v>60000</v>
      </c>
      <c r="F22" s="89">
        <f>'POSEBNI DIO'!I67</f>
        <v>60000</v>
      </c>
    </row>
    <row r="23" spans="1:6" s="64" customFormat="1" ht="27.6" x14ac:dyDescent="0.3">
      <c r="A23" s="65" t="s">
        <v>87</v>
      </c>
      <c r="B23" s="86">
        <v>0</v>
      </c>
      <c r="C23" s="121">
        <v>0</v>
      </c>
      <c r="D23" s="121">
        <v>0</v>
      </c>
      <c r="E23" s="121">
        <v>0</v>
      </c>
      <c r="F23" s="121">
        <v>0</v>
      </c>
    </row>
    <row r="24" spans="1:6" ht="26.45" x14ac:dyDescent="0.25">
      <c r="A24" s="56" t="s">
        <v>88</v>
      </c>
      <c r="B24" s="88">
        <v>0</v>
      </c>
      <c r="C24" s="89">
        <v>0</v>
      </c>
      <c r="D24" s="89">
        <v>0</v>
      </c>
      <c r="E24" s="89">
        <v>0</v>
      </c>
      <c r="F24" s="89"/>
    </row>
    <row r="25" spans="1:6" ht="13.9" x14ac:dyDescent="0.25">
      <c r="A25" s="56"/>
      <c r="B25" s="46"/>
      <c r="C25" s="47"/>
      <c r="D25" s="47"/>
      <c r="E25" s="47"/>
      <c r="F25" s="47"/>
    </row>
    <row r="28" spans="1:6" ht="15.6" x14ac:dyDescent="0.25">
      <c r="A28" s="158" t="s">
        <v>40</v>
      </c>
      <c r="B28" s="158"/>
      <c r="C28" s="158"/>
      <c r="D28" s="158"/>
      <c r="E28" s="158"/>
      <c r="F28" s="158"/>
    </row>
    <row r="29" spans="1:6" ht="17.45" x14ac:dyDescent="0.25">
      <c r="A29" s="3"/>
      <c r="B29" s="3"/>
      <c r="C29" s="3"/>
      <c r="D29" s="3"/>
      <c r="E29" s="4"/>
      <c r="F29" s="4"/>
    </row>
    <row r="30" spans="1:6" ht="30" customHeight="1" x14ac:dyDescent="0.25">
      <c r="A30" s="40" t="s">
        <v>41</v>
      </c>
      <c r="B30" s="41" t="s">
        <v>33</v>
      </c>
      <c r="C30" s="40" t="s">
        <v>34</v>
      </c>
      <c r="D30" s="40" t="s">
        <v>31</v>
      </c>
      <c r="E30" s="40" t="s">
        <v>3</v>
      </c>
      <c r="F30" s="40" t="s">
        <v>32</v>
      </c>
    </row>
    <row r="31" spans="1:6" x14ac:dyDescent="0.25">
      <c r="A31" s="55" t="s">
        <v>1</v>
      </c>
      <c r="B31" s="120">
        <f>B33+B38+B42+B47+B51+B68</f>
        <v>823036</v>
      </c>
      <c r="C31" s="120">
        <f t="shared" ref="C31:F31" si="9">C33+C38+C42+C47+C51+C68</f>
        <v>1070945</v>
      </c>
      <c r="D31" s="120">
        <f t="shared" si="9"/>
        <v>1181400</v>
      </c>
      <c r="E31" s="120">
        <f t="shared" si="9"/>
        <v>1171300</v>
      </c>
      <c r="F31" s="120">
        <f t="shared" si="9"/>
        <v>1169600</v>
      </c>
    </row>
    <row r="32" spans="1:6" x14ac:dyDescent="0.25">
      <c r="A32" s="55"/>
      <c r="B32" s="43"/>
      <c r="C32" s="42"/>
      <c r="D32" s="42"/>
      <c r="E32" s="42"/>
      <c r="F32" s="42"/>
    </row>
    <row r="33" spans="1:6" s="82" customFormat="1" ht="14.25" x14ac:dyDescent="0.2">
      <c r="A33" s="113" t="s">
        <v>77</v>
      </c>
      <c r="B33" s="114">
        <f>B35+B36+B37</f>
        <v>34700</v>
      </c>
      <c r="C33" s="114">
        <f t="shared" ref="C33:F33" si="10">C35+C36+C37</f>
        <v>30055</v>
      </c>
      <c r="D33" s="114">
        <f t="shared" si="10"/>
        <v>28150</v>
      </c>
      <c r="E33" s="114">
        <f t="shared" si="10"/>
        <v>28150</v>
      </c>
      <c r="F33" s="114">
        <f t="shared" si="10"/>
        <v>28150</v>
      </c>
    </row>
    <row r="34" spans="1:6" x14ac:dyDescent="0.25">
      <c r="A34" s="68" t="s">
        <v>91</v>
      </c>
      <c r="B34" s="88"/>
      <c r="C34" s="89"/>
      <c r="D34" s="89"/>
      <c r="E34" s="89"/>
      <c r="F34" s="89"/>
    </row>
    <row r="35" spans="1:6" x14ac:dyDescent="0.25">
      <c r="A35" s="115" t="s">
        <v>130</v>
      </c>
      <c r="B35" s="88">
        <f>'POSEBNI DIO'!E11</f>
        <v>33191</v>
      </c>
      <c r="C35" s="88">
        <f>'POSEBNI DIO'!F11</f>
        <v>28196</v>
      </c>
      <c r="D35" s="88">
        <f>'POSEBNI DIO'!G11</f>
        <v>25810</v>
      </c>
      <c r="E35" s="88">
        <f>'POSEBNI DIO'!H11</f>
        <v>25810</v>
      </c>
      <c r="F35" s="88">
        <f>'POSEBNI DIO'!I11</f>
        <v>25810</v>
      </c>
    </row>
    <row r="36" spans="1:6" x14ac:dyDescent="0.25">
      <c r="A36" s="115" t="s">
        <v>131</v>
      </c>
      <c r="B36" s="88">
        <f>'POSEBNI DIO'!E12</f>
        <v>767</v>
      </c>
      <c r="C36" s="88">
        <f>'POSEBNI DIO'!F12</f>
        <v>531</v>
      </c>
      <c r="D36" s="88">
        <f>'POSEBNI DIO'!G12</f>
        <v>620</v>
      </c>
      <c r="E36" s="88">
        <f>'POSEBNI DIO'!H12</f>
        <v>620</v>
      </c>
      <c r="F36" s="88">
        <f>'POSEBNI DIO'!I12</f>
        <v>620</v>
      </c>
    </row>
    <row r="37" spans="1:6" x14ac:dyDescent="0.25">
      <c r="A37" s="116" t="s">
        <v>132</v>
      </c>
      <c r="B37" s="88">
        <f>'POSEBNI DIO'!E15</f>
        <v>742</v>
      </c>
      <c r="C37" s="88">
        <f>'POSEBNI DIO'!F15</f>
        <v>1328</v>
      </c>
      <c r="D37" s="88">
        <f>'POSEBNI DIO'!G15</f>
        <v>1720</v>
      </c>
      <c r="E37" s="88">
        <f>'POSEBNI DIO'!H15</f>
        <v>1720</v>
      </c>
      <c r="F37" s="88">
        <f>'POSEBNI DIO'!I15</f>
        <v>1720</v>
      </c>
    </row>
    <row r="38" spans="1:6" x14ac:dyDescent="0.25">
      <c r="A38" s="63" t="s">
        <v>79</v>
      </c>
      <c r="B38" s="114">
        <f>B40+B41</f>
        <v>581</v>
      </c>
      <c r="C38" s="114">
        <f t="shared" ref="C38:F38" si="11">C40+C41</f>
        <v>10950</v>
      </c>
      <c r="D38" s="114">
        <f t="shared" si="11"/>
        <v>15500</v>
      </c>
      <c r="E38" s="114">
        <f t="shared" si="11"/>
        <v>10000</v>
      </c>
      <c r="F38" s="114">
        <f t="shared" si="11"/>
        <v>7500</v>
      </c>
    </row>
    <row r="39" spans="1:6" x14ac:dyDescent="0.25">
      <c r="A39" s="68" t="s">
        <v>92</v>
      </c>
      <c r="B39" s="88"/>
      <c r="C39" s="89"/>
      <c r="D39" s="89"/>
      <c r="E39" s="89"/>
      <c r="F39" s="89"/>
    </row>
    <row r="40" spans="1:6" x14ac:dyDescent="0.25">
      <c r="A40" s="115" t="s">
        <v>130</v>
      </c>
      <c r="B40" s="88">
        <f>'POSEBNI DIO'!E22</f>
        <v>458</v>
      </c>
      <c r="C40" s="88">
        <f>'POSEBNI DIO'!F22</f>
        <v>1660</v>
      </c>
      <c r="D40" s="88">
        <f>'POSEBNI DIO'!G22</f>
        <v>2000</v>
      </c>
      <c r="E40" s="88">
        <f>'POSEBNI DIO'!H22</f>
        <v>2500</v>
      </c>
      <c r="F40" s="88">
        <f>'POSEBNI DIO'!I22</f>
        <v>2000</v>
      </c>
    </row>
    <row r="41" spans="1:6" x14ac:dyDescent="0.25">
      <c r="A41" s="116" t="s">
        <v>132</v>
      </c>
      <c r="B41" s="88">
        <f>'POSEBNI DIO'!E24</f>
        <v>123</v>
      </c>
      <c r="C41" s="88">
        <f>'POSEBNI DIO'!F24</f>
        <v>9290</v>
      </c>
      <c r="D41" s="88">
        <f>'POSEBNI DIO'!G24</f>
        <v>13500</v>
      </c>
      <c r="E41" s="88">
        <f>'POSEBNI DIO'!H24</f>
        <v>7500</v>
      </c>
      <c r="F41" s="88">
        <f>'POSEBNI DIO'!I24</f>
        <v>5500</v>
      </c>
    </row>
    <row r="42" spans="1:6" x14ac:dyDescent="0.25">
      <c r="A42" s="66" t="s">
        <v>78</v>
      </c>
      <c r="B42" s="114">
        <f>B44+B46+B45</f>
        <v>2</v>
      </c>
      <c r="C42" s="114">
        <f t="shared" ref="C42:F42" si="12">C44+C46+C45</f>
        <v>2120</v>
      </c>
      <c r="D42" s="114">
        <f t="shared" si="12"/>
        <v>2000</v>
      </c>
      <c r="E42" s="114">
        <f t="shared" si="12"/>
        <v>2000</v>
      </c>
      <c r="F42" s="114">
        <f t="shared" si="12"/>
        <v>2000</v>
      </c>
    </row>
    <row r="43" spans="1:6" x14ac:dyDescent="0.25">
      <c r="A43" s="68" t="s">
        <v>93</v>
      </c>
      <c r="B43" s="88"/>
      <c r="C43" s="89"/>
      <c r="D43" s="89"/>
      <c r="E43" s="89"/>
      <c r="F43" s="89"/>
    </row>
    <row r="44" spans="1:6" x14ac:dyDescent="0.25">
      <c r="A44" s="115" t="s">
        <v>130</v>
      </c>
      <c r="B44" s="88">
        <f>'POSEBNI DIO'!E31</f>
        <v>0</v>
      </c>
      <c r="C44" s="88">
        <f>'POSEBNI DIO'!F31</f>
        <v>2120</v>
      </c>
      <c r="D44" s="88">
        <f>'POSEBNI DIO'!G31</f>
        <v>2000</v>
      </c>
      <c r="E44" s="88">
        <f>'POSEBNI DIO'!H31</f>
        <v>2000</v>
      </c>
      <c r="F44" s="88">
        <f>'POSEBNI DIO'!I31</f>
        <v>2000</v>
      </c>
    </row>
    <row r="45" spans="1:6" x14ac:dyDescent="0.25">
      <c r="A45" s="115" t="s">
        <v>131</v>
      </c>
      <c r="B45" s="88">
        <f>'POSEBNI DIO'!E32</f>
        <v>2</v>
      </c>
      <c r="C45" s="88">
        <f>'POSEBNI DIO'!F32</f>
        <v>0</v>
      </c>
      <c r="D45" s="88">
        <f>'POSEBNI DIO'!G32</f>
        <v>0</v>
      </c>
      <c r="E45" s="88">
        <f>'POSEBNI DIO'!H32</f>
        <v>0</v>
      </c>
      <c r="F45" s="88">
        <f>'POSEBNI DIO'!I32</f>
        <v>0</v>
      </c>
    </row>
    <row r="46" spans="1:6" ht="15.75" customHeight="1" x14ac:dyDescent="0.25">
      <c r="A46" s="116" t="s">
        <v>132</v>
      </c>
      <c r="B46" s="88">
        <f>'POSEBNI DIO'!E34</f>
        <v>0</v>
      </c>
      <c r="C46" s="88">
        <f>'POSEBNI DIO'!F34</f>
        <v>0</v>
      </c>
      <c r="D46" s="88">
        <f>'POSEBNI DIO'!G34</f>
        <v>0</v>
      </c>
      <c r="E46" s="88">
        <f>'POSEBNI DIO'!H34</f>
        <v>0</v>
      </c>
      <c r="F46" s="88">
        <f>'POSEBNI DIO'!I34</f>
        <v>0</v>
      </c>
    </row>
    <row r="47" spans="1:6" s="82" customFormat="1" ht="15.75" customHeight="1" x14ac:dyDescent="0.2">
      <c r="A47" s="117" t="s">
        <v>82</v>
      </c>
      <c r="B47" s="114">
        <f>B48+B49+B50</f>
        <v>36300</v>
      </c>
      <c r="C47" s="114">
        <f t="shared" ref="C47:F47" si="13">C48+C49+C50</f>
        <v>59890</v>
      </c>
      <c r="D47" s="114">
        <f t="shared" si="13"/>
        <v>15950</v>
      </c>
      <c r="E47" s="114">
        <f t="shared" si="13"/>
        <v>16550</v>
      </c>
      <c r="F47" s="114">
        <f t="shared" si="13"/>
        <v>17350</v>
      </c>
    </row>
    <row r="48" spans="1:6" ht="15.75" customHeight="1" x14ac:dyDescent="0.25">
      <c r="A48" s="68" t="s">
        <v>94</v>
      </c>
      <c r="B48" s="88"/>
      <c r="C48" s="47"/>
      <c r="D48" s="47"/>
      <c r="E48" s="47"/>
      <c r="F48" s="47"/>
    </row>
    <row r="49" spans="1:6" ht="15.75" customHeight="1" x14ac:dyDescent="0.25">
      <c r="A49" s="115" t="s">
        <v>130</v>
      </c>
      <c r="B49" s="88">
        <f>'POSEBNI DIO'!E41</f>
        <v>36239</v>
      </c>
      <c r="C49" s="88">
        <f>'POSEBNI DIO'!F41</f>
        <v>56690</v>
      </c>
      <c r="D49" s="88">
        <f>'POSEBNI DIO'!G41</f>
        <v>15250</v>
      </c>
      <c r="E49" s="88">
        <f>'POSEBNI DIO'!H41</f>
        <v>15850</v>
      </c>
      <c r="F49" s="88">
        <f>'POSEBNI DIO'!I41</f>
        <v>16650</v>
      </c>
    </row>
    <row r="50" spans="1:6" ht="15.75" customHeight="1" x14ac:dyDescent="0.25">
      <c r="A50" s="116" t="s">
        <v>133</v>
      </c>
      <c r="B50" s="88">
        <f>'POSEBNI DIO'!E43</f>
        <v>61</v>
      </c>
      <c r="C50" s="88">
        <f>'POSEBNI DIO'!F43</f>
        <v>3200</v>
      </c>
      <c r="D50" s="88">
        <f>'POSEBNI DIO'!G43</f>
        <v>700</v>
      </c>
      <c r="E50" s="88">
        <f>'POSEBNI DIO'!H43</f>
        <v>700</v>
      </c>
      <c r="F50" s="88">
        <f>'POSEBNI DIO'!I43</f>
        <v>700</v>
      </c>
    </row>
    <row r="51" spans="1:6" ht="15.75" customHeight="1" x14ac:dyDescent="0.25">
      <c r="A51" s="117" t="s">
        <v>84</v>
      </c>
      <c r="B51" s="114">
        <f>B53+B54+B55+B56+B57+B59+B60+B61+B62+B64+B65+B66+B67</f>
        <v>751453</v>
      </c>
      <c r="C51" s="114">
        <f t="shared" ref="C51:F51" si="14">C53+C54+C55+C56+C57+C59+C60+C61+C62+C64+C65+C66+C67</f>
        <v>967930</v>
      </c>
      <c r="D51" s="114">
        <f t="shared" si="14"/>
        <v>1119800</v>
      </c>
      <c r="E51" s="114">
        <f t="shared" si="14"/>
        <v>1114600</v>
      </c>
      <c r="F51" s="114">
        <f t="shared" si="14"/>
        <v>1114600</v>
      </c>
    </row>
    <row r="52" spans="1:6" ht="15.75" customHeight="1" x14ac:dyDescent="0.25">
      <c r="A52" s="68" t="s">
        <v>95</v>
      </c>
      <c r="B52" s="88"/>
      <c r="C52" s="89"/>
      <c r="D52" s="89"/>
      <c r="E52" s="89"/>
      <c r="F52" s="89"/>
    </row>
    <row r="53" spans="1:6" ht="15.75" customHeight="1" x14ac:dyDescent="0.25">
      <c r="A53" s="115" t="s">
        <v>136</v>
      </c>
      <c r="B53" s="88">
        <f>'POSEBNI DIO'!E49</f>
        <v>676562</v>
      </c>
      <c r="C53" s="88">
        <f>'POSEBNI DIO'!F49</f>
        <v>658211</v>
      </c>
      <c r="D53" s="88">
        <f>'POSEBNI DIO'!G49</f>
        <v>919750</v>
      </c>
      <c r="E53" s="88">
        <f>'POSEBNI DIO'!H49</f>
        <v>919750</v>
      </c>
      <c r="F53" s="88">
        <f>'POSEBNI DIO'!I49</f>
        <v>919750</v>
      </c>
    </row>
    <row r="54" spans="1:6" ht="15.75" customHeight="1" x14ac:dyDescent="0.25">
      <c r="A54" s="115" t="s">
        <v>130</v>
      </c>
      <c r="B54" s="88">
        <f>'POSEBNI DIO'!E50</f>
        <v>31189</v>
      </c>
      <c r="C54" s="88">
        <f>'POSEBNI DIO'!F50</f>
        <v>26236</v>
      </c>
      <c r="D54" s="88">
        <f>'POSEBNI DIO'!G50</f>
        <v>90200</v>
      </c>
      <c r="E54" s="88">
        <f>'POSEBNI DIO'!H50</f>
        <v>90200</v>
      </c>
      <c r="F54" s="88">
        <f>'POSEBNI DIO'!I50</f>
        <v>90200</v>
      </c>
    </row>
    <row r="55" spans="1:6" ht="15.75" customHeight="1" x14ac:dyDescent="0.25">
      <c r="A55" s="115" t="s">
        <v>131</v>
      </c>
      <c r="B55" s="88">
        <f>'POSEBNI DIO'!E51</f>
        <v>14</v>
      </c>
      <c r="C55" s="88">
        <f>'POSEBNI DIO'!F51</f>
        <v>0</v>
      </c>
      <c r="D55" s="88">
        <f>'POSEBNI DIO'!G51</f>
        <v>0</v>
      </c>
      <c r="E55" s="88">
        <f>'POSEBNI DIO'!H51</f>
        <v>0</v>
      </c>
      <c r="F55" s="88">
        <f>'POSEBNI DIO'!I51</f>
        <v>0</v>
      </c>
    </row>
    <row r="56" spans="1:6" ht="42.75" customHeight="1" x14ac:dyDescent="0.25">
      <c r="A56" s="133" t="s">
        <v>137</v>
      </c>
      <c r="B56" s="88">
        <f>'POSEBNI DIO'!E52</f>
        <v>9001</v>
      </c>
      <c r="C56" s="88">
        <f>'POSEBNI DIO'!F52</f>
        <v>5734</v>
      </c>
      <c r="D56" s="88">
        <f>'POSEBNI DIO'!G52</f>
        <v>7000</v>
      </c>
      <c r="E56" s="88">
        <f>'POSEBNI DIO'!H52</f>
        <v>7000</v>
      </c>
      <c r="F56" s="88">
        <f>'POSEBNI DIO'!I52</f>
        <v>7000</v>
      </c>
    </row>
    <row r="57" spans="1:6" ht="15.75" customHeight="1" x14ac:dyDescent="0.25">
      <c r="A57" s="116" t="s">
        <v>132</v>
      </c>
      <c r="B57" s="88">
        <f>'POSEBNI DIO'!E54</f>
        <v>2473</v>
      </c>
      <c r="C57" s="88">
        <f>'POSEBNI DIO'!F54</f>
        <v>9769</v>
      </c>
      <c r="D57" s="88">
        <f>'POSEBNI DIO'!G54</f>
        <v>14000</v>
      </c>
      <c r="E57" s="88">
        <f>'POSEBNI DIO'!H54</f>
        <v>14000</v>
      </c>
      <c r="F57" s="88">
        <f>'POSEBNI DIO'!I54</f>
        <v>14000</v>
      </c>
    </row>
    <row r="58" spans="1:6" ht="15.75" customHeight="1" x14ac:dyDescent="0.25">
      <c r="A58" s="68" t="s">
        <v>96</v>
      </c>
      <c r="B58" s="88"/>
      <c r="C58" s="89"/>
      <c r="D58" s="89"/>
      <c r="E58" s="89"/>
      <c r="F58" s="89"/>
    </row>
    <row r="59" spans="1:6" ht="15.75" customHeight="1" x14ac:dyDescent="0.25">
      <c r="A59" s="115" t="s">
        <v>134</v>
      </c>
      <c r="B59" s="88">
        <f>'POSEBNI DIO'!E60</f>
        <v>11231</v>
      </c>
      <c r="C59" s="88">
        <f>'POSEBNI DIO'!F60</f>
        <v>15270</v>
      </c>
      <c r="D59" s="88">
        <f>'POSEBNI DIO'!G60</f>
        <v>25250</v>
      </c>
      <c r="E59" s="88">
        <f>'POSEBNI DIO'!H60</f>
        <v>20050</v>
      </c>
      <c r="F59" s="88">
        <f>'POSEBNI DIO'!I60</f>
        <v>20050</v>
      </c>
    </row>
    <row r="60" spans="1:6" ht="15.75" customHeight="1" x14ac:dyDescent="0.25">
      <c r="A60" s="115" t="s">
        <v>130</v>
      </c>
      <c r="B60" s="88">
        <f>'POSEBNI DIO'!E61</f>
        <v>8689</v>
      </c>
      <c r="C60" s="88">
        <f>'POSEBNI DIO'!F61</f>
        <v>6780</v>
      </c>
      <c r="D60" s="88">
        <f>'POSEBNI DIO'!G61</f>
        <v>1100</v>
      </c>
      <c r="E60" s="88">
        <f>'POSEBNI DIO'!H61</f>
        <v>1100</v>
      </c>
      <c r="F60" s="88">
        <f>'POSEBNI DIO'!I61</f>
        <v>1100</v>
      </c>
    </row>
    <row r="61" spans="1:6" ht="15.75" customHeight="1" x14ac:dyDescent="0.25">
      <c r="A61" s="115" t="s">
        <v>131</v>
      </c>
      <c r="B61" s="88">
        <v>0</v>
      </c>
      <c r="C61" s="89">
        <v>0</v>
      </c>
      <c r="D61" s="89">
        <v>0</v>
      </c>
      <c r="E61" s="89">
        <v>0</v>
      </c>
      <c r="F61" s="89">
        <v>0</v>
      </c>
    </row>
    <row r="62" spans="1:6" ht="15.75" customHeight="1" x14ac:dyDescent="0.25">
      <c r="A62" s="50" t="s">
        <v>132</v>
      </c>
      <c r="B62" s="88">
        <f>'POSEBNI DIO'!E63</f>
        <v>0</v>
      </c>
      <c r="C62" s="88">
        <f>'POSEBNI DIO'!F63</f>
        <v>2660</v>
      </c>
      <c r="D62" s="88">
        <f>'POSEBNI DIO'!G63</f>
        <v>2500</v>
      </c>
      <c r="E62" s="88">
        <f>'POSEBNI DIO'!H63</f>
        <v>2500</v>
      </c>
      <c r="F62" s="88">
        <f>'POSEBNI DIO'!I63</f>
        <v>2500</v>
      </c>
    </row>
    <row r="63" spans="1:6" ht="15.75" customHeight="1" x14ac:dyDescent="0.25">
      <c r="A63" s="68" t="s">
        <v>97</v>
      </c>
      <c r="B63" s="88"/>
      <c r="C63" s="89"/>
      <c r="D63" s="89"/>
      <c r="E63" s="89"/>
      <c r="F63" s="89"/>
    </row>
    <row r="64" spans="1:6" ht="15.75" customHeight="1" x14ac:dyDescent="0.25">
      <c r="A64" s="115" t="s">
        <v>136</v>
      </c>
      <c r="B64" s="88">
        <v>0</v>
      </c>
      <c r="C64" s="89">
        <v>0</v>
      </c>
      <c r="D64" s="89">
        <v>0</v>
      </c>
      <c r="E64" s="89">
        <v>0</v>
      </c>
      <c r="F64" s="89">
        <v>0</v>
      </c>
    </row>
    <row r="65" spans="1:6" ht="15.75" customHeight="1" x14ac:dyDescent="0.25">
      <c r="A65" s="115" t="s">
        <v>130</v>
      </c>
      <c r="B65" s="88">
        <f>'POSEBNI DIO'!E70</f>
        <v>12294</v>
      </c>
      <c r="C65" s="88">
        <f>'POSEBNI DIO'!F70</f>
        <v>243270</v>
      </c>
      <c r="D65" s="88">
        <f>'POSEBNI DIO'!G70</f>
        <v>60000</v>
      </c>
      <c r="E65" s="88">
        <f>'POSEBNI DIO'!H70</f>
        <v>60000</v>
      </c>
      <c r="F65" s="88">
        <f>'POSEBNI DIO'!I70</f>
        <v>60000</v>
      </c>
    </row>
    <row r="66" spans="1:6" ht="15.75" customHeight="1" x14ac:dyDescent="0.25">
      <c r="A66" s="115" t="s">
        <v>131</v>
      </c>
      <c r="B66" s="88">
        <v>0</v>
      </c>
      <c r="C66" s="89">
        <v>0</v>
      </c>
      <c r="D66" s="89">
        <v>0</v>
      </c>
      <c r="E66" s="89">
        <v>0</v>
      </c>
      <c r="F66" s="89">
        <v>0</v>
      </c>
    </row>
    <row r="67" spans="1:6" ht="15.75" customHeight="1" x14ac:dyDescent="0.25">
      <c r="A67" s="116" t="s">
        <v>132</v>
      </c>
      <c r="B67" s="88">
        <f>'POSEBNI DIO'!E72</f>
        <v>0</v>
      </c>
      <c r="C67" s="88">
        <f>'POSEBNI DIO'!F72</f>
        <v>0</v>
      </c>
      <c r="D67" s="88">
        <f>'POSEBNI DIO'!G72</f>
        <v>0</v>
      </c>
      <c r="E67" s="88">
        <f>'POSEBNI DIO'!H72</f>
        <v>0</v>
      </c>
      <c r="F67" s="88">
        <f>'POSEBNI DIO'!I72</f>
        <v>0</v>
      </c>
    </row>
    <row r="68" spans="1:6" s="82" customFormat="1" ht="31.5" customHeight="1" x14ac:dyDescent="0.2">
      <c r="A68" s="119" t="s">
        <v>87</v>
      </c>
      <c r="B68" s="114">
        <f>B70+B71+B72+B73</f>
        <v>0</v>
      </c>
      <c r="C68" s="114">
        <f t="shared" ref="C68:F68" si="15">C70+C71+C72+C73</f>
        <v>0</v>
      </c>
      <c r="D68" s="114">
        <f t="shared" si="15"/>
        <v>0</v>
      </c>
      <c r="E68" s="114">
        <f t="shared" si="15"/>
        <v>0</v>
      </c>
      <c r="F68" s="114">
        <f t="shared" si="15"/>
        <v>0</v>
      </c>
    </row>
    <row r="69" spans="1:6" ht="15.75" customHeight="1" x14ac:dyDescent="0.25">
      <c r="A69" s="68" t="s">
        <v>98</v>
      </c>
      <c r="B69" s="46"/>
      <c r="C69" s="47"/>
      <c r="D69" s="47"/>
      <c r="E69" s="47"/>
      <c r="F69" s="47"/>
    </row>
    <row r="70" spans="1:6" x14ac:dyDescent="0.25">
      <c r="A70" s="115" t="s">
        <v>136</v>
      </c>
      <c r="B70" s="88">
        <v>0</v>
      </c>
      <c r="C70" s="88">
        <v>0</v>
      </c>
      <c r="D70" s="88">
        <v>0</v>
      </c>
      <c r="E70" s="88">
        <v>0</v>
      </c>
      <c r="F70" s="88">
        <v>0</v>
      </c>
    </row>
    <row r="71" spans="1:6" x14ac:dyDescent="0.25">
      <c r="A71" s="115" t="s">
        <v>130</v>
      </c>
      <c r="B71" s="88">
        <v>0</v>
      </c>
      <c r="C71" s="88">
        <v>0</v>
      </c>
      <c r="D71" s="88">
        <v>0</v>
      </c>
      <c r="E71" s="88">
        <v>0</v>
      </c>
      <c r="F71" s="88">
        <v>0</v>
      </c>
    </row>
    <row r="72" spans="1:6" x14ac:dyDescent="0.25">
      <c r="A72" s="115" t="s">
        <v>131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</row>
    <row r="73" spans="1:6" x14ac:dyDescent="0.25">
      <c r="A73" s="116" t="s">
        <v>132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</row>
  </sheetData>
  <mergeCells count="5">
    <mergeCell ref="A28:F28"/>
    <mergeCell ref="A3:F3"/>
    <mergeCell ref="A5:F5"/>
    <mergeCell ref="A7:F7"/>
    <mergeCell ref="A1:J1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F14" sqref="F14"/>
    </sheetView>
  </sheetViews>
  <sheetFormatPr defaultColWidth="9.140625" defaultRowHeight="15" x14ac:dyDescent="0.25"/>
  <cols>
    <col min="1" max="1" width="37.7109375" style="1" customWidth="1"/>
    <col min="2" max="6" width="25.28515625" style="1" customWidth="1"/>
    <col min="7" max="16384" width="9.140625" style="1"/>
  </cols>
  <sheetData>
    <row r="1" spans="1:10" ht="42" customHeight="1" x14ac:dyDescent="0.25">
      <c r="A1" s="158" t="s">
        <v>138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8" customHeight="1" x14ac:dyDescent="0.25">
      <c r="A2" s="3"/>
      <c r="B2" s="3"/>
      <c r="C2" s="3"/>
      <c r="D2" s="3"/>
      <c r="E2" s="3"/>
      <c r="F2" s="3"/>
    </row>
    <row r="3" spans="1:10" ht="15.75" x14ac:dyDescent="0.25">
      <c r="A3" s="158" t="s">
        <v>20</v>
      </c>
      <c r="B3" s="158"/>
      <c r="C3" s="158"/>
      <c r="D3" s="158"/>
      <c r="E3" s="160"/>
      <c r="F3" s="160"/>
    </row>
    <row r="4" spans="1:10" ht="17.45" x14ac:dyDescent="0.25">
      <c r="A4" s="3"/>
      <c r="B4" s="3"/>
      <c r="C4" s="3"/>
      <c r="D4" s="3"/>
      <c r="E4" s="4"/>
      <c r="F4" s="4"/>
    </row>
    <row r="5" spans="1:10" ht="18" customHeight="1" x14ac:dyDescent="0.25">
      <c r="A5" s="158" t="s">
        <v>5</v>
      </c>
      <c r="B5" s="159"/>
      <c r="C5" s="159"/>
      <c r="D5" s="159"/>
      <c r="E5" s="159"/>
      <c r="F5" s="159"/>
    </row>
    <row r="6" spans="1:10" ht="17.45" x14ac:dyDescent="0.25">
      <c r="A6" s="3"/>
      <c r="B6" s="3"/>
      <c r="C6" s="3"/>
      <c r="D6" s="3"/>
      <c r="E6" s="4"/>
      <c r="F6" s="4"/>
    </row>
    <row r="7" spans="1:10" ht="15.6" x14ac:dyDescent="0.25">
      <c r="A7" s="158" t="s">
        <v>16</v>
      </c>
      <c r="B7" s="164"/>
      <c r="C7" s="164"/>
      <c r="D7" s="164"/>
      <c r="E7" s="164"/>
      <c r="F7" s="164"/>
    </row>
    <row r="8" spans="1:10" ht="17.45" x14ac:dyDescent="0.25">
      <c r="A8" s="3"/>
      <c r="B8" s="3"/>
      <c r="C8" s="3"/>
      <c r="D8" s="3"/>
      <c r="E8" s="4"/>
      <c r="F8" s="4"/>
    </row>
    <row r="9" spans="1:10" ht="25.5" x14ac:dyDescent="0.25">
      <c r="A9" s="40" t="s">
        <v>41</v>
      </c>
      <c r="B9" s="41" t="s">
        <v>33</v>
      </c>
      <c r="C9" s="40" t="s">
        <v>34</v>
      </c>
      <c r="D9" s="40" t="s">
        <v>31</v>
      </c>
      <c r="E9" s="40" t="s">
        <v>3</v>
      </c>
      <c r="F9" s="40" t="s">
        <v>32</v>
      </c>
    </row>
    <row r="10" spans="1:10" ht="15.75" customHeight="1" x14ac:dyDescent="0.25">
      <c r="A10" s="45" t="s">
        <v>1</v>
      </c>
      <c r="B10" s="88">
        <f>B11</f>
        <v>838645</v>
      </c>
      <c r="C10" s="88">
        <f t="shared" ref="C10:F10" si="0">C11</f>
        <v>1067745</v>
      </c>
      <c r="D10" s="88">
        <f t="shared" si="0"/>
        <v>1181400</v>
      </c>
      <c r="E10" s="88">
        <f t="shared" si="0"/>
        <v>1171300</v>
      </c>
      <c r="F10" s="88">
        <f t="shared" si="0"/>
        <v>1169600</v>
      </c>
    </row>
    <row r="11" spans="1:10" ht="15.75" customHeight="1" x14ac:dyDescent="0.25">
      <c r="A11" s="45" t="s">
        <v>139</v>
      </c>
      <c r="B11" s="88">
        <f>B13+B14</f>
        <v>838645</v>
      </c>
      <c r="C11" s="88">
        <f t="shared" ref="C11:F11" si="1">C13+C14</f>
        <v>1067745</v>
      </c>
      <c r="D11" s="88">
        <f t="shared" si="1"/>
        <v>1181400</v>
      </c>
      <c r="E11" s="88">
        <f t="shared" si="1"/>
        <v>1171300</v>
      </c>
      <c r="F11" s="88">
        <f t="shared" si="1"/>
        <v>1169600</v>
      </c>
    </row>
    <row r="12" spans="1:10" x14ac:dyDescent="0.25">
      <c r="A12" s="134" t="s">
        <v>140</v>
      </c>
      <c r="B12" s="88"/>
      <c r="C12" s="89"/>
      <c r="D12" s="89"/>
      <c r="E12" s="89"/>
      <c r="F12" s="89"/>
    </row>
    <row r="13" spans="1:10" x14ac:dyDescent="0.25">
      <c r="A13" s="135" t="s">
        <v>141</v>
      </c>
      <c r="B13" s="88">
        <v>808293</v>
      </c>
      <c r="C13" s="89">
        <v>1011055</v>
      </c>
      <c r="D13" s="89">
        <v>1165450</v>
      </c>
      <c r="E13" s="89">
        <v>1154750</v>
      </c>
      <c r="F13" s="89">
        <v>1152250</v>
      </c>
    </row>
    <row r="14" spans="1:10" x14ac:dyDescent="0.25">
      <c r="A14" s="45" t="s">
        <v>142</v>
      </c>
      <c r="B14" s="88">
        <v>30352</v>
      </c>
      <c r="C14" s="89">
        <v>56690</v>
      </c>
      <c r="D14" s="89">
        <v>15950</v>
      </c>
      <c r="E14" s="89">
        <v>16550</v>
      </c>
      <c r="F14" s="90">
        <v>17350</v>
      </c>
    </row>
    <row r="15" spans="1:10" ht="13.9" customHeight="1" x14ac:dyDescent="0.25">
      <c r="A15" s="136"/>
      <c r="B15" s="137"/>
      <c r="C15" s="138"/>
      <c r="D15" s="138"/>
      <c r="E15" s="138"/>
      <c r="F15" s="13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ColWidth="9.140625" defaultRowHeight="15" x14ac:dyDescent="0.25"/>
  <cols>
    <col min="1" max="1" width="7.42578125" style="1" bestFit="1" customWidth="1"/>
    <col min="2" max="2" width="8.42578125" style="1" bestFit="1" customWidth="1"/>
    <col min="3" max="8" width="25.28515625" style="1" customWidth="1"/>
    <col min="9" max="16384" width="9.140625" style="1"/>
  </cols>
  <sheetData>
    <row r="1" spans="1:10" ht="42" customHeight="1" x14ac:dyDescent="0.25">
      <c r="A1" s="158" t="s">
        <v>138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8" customHeight="1" x14ac:dyDescent="0.25">
      <c r="A2" s="3"/>
      <c r="B2" s="3"/>
      <c r="C2" s="3"/>
      <c r="D2" s="3"/>
      <c r="E2" s="3"/>
      <c r="F2" s="3"/>
      <c r="G2" s="3"/>
      <c r="H2" s="3"/>
    </row>
    <row r="3" spans="1:10" ht="15.75" customHeight="1" x14ac:dyDescent="0.25">
      <c r="A3" s="158" t="s">
        <v>20</v>
      </c>
      <c r="B3" s="158"/>
      <c r="C3" s="158"/>
      <c r="D3" s="158"/>
      <c r="E3" s="158"/>
      <c r="F3" s="158"/>
      <c r="G3" s="158"/>
      <c r="H3" s="158"/>
    </row>
    <row r="4" spans="1:10" ht="17.45" x14ac:dyDescent="0.25">
      <c r="A4" s="3"/>
      <c r="B4" s="3"/>
      <c r="C4" s="3"/>
      <c r="D4" s="3"/>
      <c r="E4" s="3"/>
      <c r="F4" s="3"/>
      <c r="G4" s="4"/>
      <c r="H4" s="4"/>
    </row>
    <row r="5" spans="1:10" ht="18" customHeight="1" x14ac:dyDescent="0.25">
      <c r="A5" s="158" t="s">
        <v>46</v>
      </c>
      <c r="B5" s="158"/>
      <c r="C5" s="158"/>
      <c r="D5" s="158"/>
      <c r="E5" s="158"/>
      <c r="F5" s="158"/>
      <c r="G5" s="158"/>
      <c r="H5" s="158"/>
    </row>
    <row r="6" spans="1:10" ht="17.45" x14ac:dyDescent="0.25">
      <c r="A6" s="3"/>
      <c r="B6" s="3"/>
      <c r="C6" s="3"/>
      <c r="D6" s="3"/>
      <c r="E6" s="3"/>
      <c r="F6" s="3"/>
      <c r="G6" s="4"/>
      <c r="H6" s="4"/>
    </row>
    <row r="7" spans="1:10" ht="25.5" x14ac:dyDescent="0.25">
      <c r="A7" s="40" t="s">
        <v>6</v>
      </c>
      <c r="B7" s="41" t="s">
        <v>7</v>
      </c>
      <c r="C7" s="41" t="s">
        <v>30</v>
      </c>
      <c r="D7" s="41" t="s">
        <v>33</v>
      </c>
      <c r="E7" s="40" t="s">
        <v>34</v>
      </c>
      <c r="F7" s="40" t="s">
        <v>31</v>
      </c>
      <c r="G7" s="40" t="s">
        <v>3</v>
      </c>
      <c r="H7" s="40" t="s">
        <v>32</v>
      </c>
    </row>
    <row r="8" spans="1:10" ht="13.9" x14ac:dyDescent="0.25">
      <c r="A8" s="42"/>
      <c r="B8" s="43"/>
      <c r="C8" s="44" t="s">
        <v>48</v>
      </c>
      <c r="D8" s="43"/>
      <c r="E8" s="42"/>
      <c r="F8" s="42"/>
      <c r="G8" s="42"/>
      <c r="H8" s="42"/>
    </row>
    <row r="9" spans="1:10" ht="25.5" x14ac:dyDescent="0.25">
      <c r="A9" s="45">
        <v>8</v>
      </c>
      <c r="B9" s="45"/>
      <c r="C9" s="45" t="s">
        <v>17</v>
      </c>
      <c r="D9" s="46"/>
      <c r="E9" s="47"/>
      <c r="F9" s="47"/>
      <c r="G9" s="47"/>
      <c r="H9" s="47"/>
    </row>
    <row r="10" spans="1:10" x14ac:dyDescent="0.25">
      <c r="A10" s="45"/>
      <c r="B10" s="48">
        <v>84</v>
      </c>
      <c r="C10" s="48" t="s">
        <v>24</v>
      </c>
      <c r="D10" s="46"/>
      <c r="E10" s="47"/>
      <c r="F10" s="47"/>
      <c r="G10" s="47"/>
      <c r="H10" s="47"/>
    </row>
    <row r="11" spans="1:10" ht="13.9" x14ac:dyDescent="0.25">
      <c r="A11" s="45"/>
      <c r="B11" s="48"/>
      <c r="C11" s="57"/>
      <c r="D11" s="46"/>
      <c r="E11" s="47"/>
      <c r="F11" s="47"/>
      <c r="G11" s="47"/>
      <c r="H11" s="47"/>
    </row>
    <row r="12" spans="1:10" ht="13.9" x14ac:dyDescent="0.25">
      <c r="A12" s="45"/>
      <c r="B12" s="48"/>
      <c r="C12" s="44" t="s">
        <v>49</v>
      </c>
      <c r="D12" s="46"/>
      <c r="E12" s="47"/>
      <c r="F12" s="47"/>
      <c r="G12" s="47"/>
      <c r="H12" s="47"/>
    </row>
    <row r="13" spans="1:10" ht="26.45" x14ac:dyDescent="0.25">
      <c r="A13" s="51">
        <v>5</v>
      </c>
      <c r="B13" s="51"/>
      <c r="C13" s="52" t="s">
        <v>18</v>
      </c>
      <c r="D13" s="46"/>
      <c r="E13" s="47"/>
      <c r="F13" s="47"/>
      <c r="G13" s="47"/>
      <c r="H13" s="47"/>
    </row>
    <row r="14" spans="1:10" ht="26.45" x14ac:dyDescent="0.25">
      <c r="A14" s="48"/>
      <c r="B14" s="48">
        <v>54</v>
      </c>
      <c r="C14" s="53" t="s">
        <v>25</v>
      </c>
      <c r="D14" s="46"/>
      <c r="E14" s="47"/>
      <c r="F14" s="47"/>
      <c r="G14" s="47"/>
      <c r="H14" s="54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J1"/>
    </sheetView>
  </sheetViews>
  <sheetFormatPr defaultColWidth="9.140625" defaultRowHeight="15" x14ac:dyDescent="0.25"/>
  <cols>
    <col min="1" max="6" width="25.28515625" style="1" customWidth="1"/>
    <col min="7" max="16384" width="9.140625" style="1"/>
  </cols>
  <sheetData>
    <row r="1" spans="1:10" ht="42" customHeight="1" x14ac:dyDescent="0.25">
      <c r="A1" s="158" t="s">
        <v>138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8" customHeight="1" x14ac:dyDescent="0.25">
      <c r="A2" s="3"/>
      <c r="B2" s="3"/>
      <c r="C2" s="3"/>
      <c r="D2" s="3"/>
      <c r="E2" s="3"/>
      <c r="F2" s="3"/>
    </row>
    <row r="3" spans="1:10" ht="15.75" customHeight="1" x14ac:dyDescent="0.25">
      <c r="A3" s="158" t="s">
        <v>20</v>
      </c>
      <c r="B3" s="158"/>
      <c r="C3" s="158"/>
      <c r="D3" s="158"/>
      <c r="E3" s="158"/>
      <c r="F3" s="158"/>
    </row>
    <row r="4" spans="1:10" ht="17.45" x14ac:dyDescent="0.25">
      <c r="A4" s="3"/>
      <c r="B4" s="3"/>
      <c r="C4" s="3"/>
      <c r="D4" s="3"/>
      <c r="E4" s="4"/>
      <c r="F4" s="4"/>
    </row>
    <row r="5" spans="1:10" ht="18" customHeight="1" x14ac:dyDescent="0.25">
      <c r="A5" s="158" t="s">
        <v>47</v>
      </c>
      <c r="B5" s="158"/>
      <c r="C5" s="158"/>
      <c r="D5" s="158"/>
      <c r="E5" s="158"/>
      <c r="F5" s="158"/>
    </row>
    <row r="6" spans="1:10" ht="17.45" x14ac:dyDescent="0.25">
      <c r="A6" s="3"/>
      <c r="B6" s="3"/>
      <c r="C6" s="3"/>
      <c r="D6" s="3"/>
      <c r="E6" s="4"/>
      <c r="F6" s="4"/>
    </row>
    <row r="7" spans="1:10" ht="25.5" x14ac:dyDescent="0.25">
      <c r="A7" s="40" t="s">
        <v>41</v>
      </c>
      <c r="B7" s="41" t="s">
        <v>33</v>
      </c>
      <c r="C7" s="40" t="s">
        <v>34</v>
      </c>
      <c r="D7" s="40" t="s">
        <v>31</v>
      </c>
      <c r="E7" s="40" t="s">
        <v>3</v>
      </c>
      <c r="F7" s="40" t="s">
        <v>32</v>
      </c>
    </row>
    <row r="8" spans="1:10" ht="13.9" x14ac:dyDescent="0.25">
      <c r="A8" s="55" t="s">
        <v>48</v>
      </c>
      <c r="B8" s="43"/>
      <c r="C8" s="42"/>
      <c r="D8" s="42"/>
      <c r="E8" s="42"/>
      <c r="F8" s="42"/>
    </row>
    <row r="9" spans="1:10" ht="25.5" x14ac:dyDescent="0.25">
      <c r="A9" s="45" t="s">
        <v>50</v>
      </c>
      <c r="B9" s="46"/>
      <c r="C9" s="47"/>
      <c r="D9" s="47"/>
      <c r="E9" s="47"/>
      <c r="F9" s="47"/>
    </row>
    <row r="10" spans="1:10" ht="25.5" x14ac:dyDescent="0.25">
      <c r="A10" s="56" t="s">
        <v>57</v>
      </c>
      <c r="B10" s="46"/>
      <c r="C10" s="47"/>
      <c r="D10" s="47"/>
      <c r="E10" s="47"/>
      <c r="F10" s="47"/>
    </row>
    <row r="11" spans="1:10" x14ac:dyDescent="0.25">
      <c r="A11" s="56" t="s">
        <v>29</v>
      </c>
      <c r="B11" s="46"/>
      <c r="C11" s="47"/>
      <c r="D11" s="47"/>
      <c r="E11" s="47"/>
      <c r="F11" s="47"/>
    </row>
    <row r="12" spans="1:10" ht="13.9" x14ac:dyDescent="0.25">
      <c r="A12" s="56"/>
      <c r="B12" s="46"/>
      <c r="C12" s="47"/>
      <c r="D12" s="47"/>
      <c r="E12" s="47"/>
      <c r="F12" s="47"/>
    </row>
    <row r="13" spans="1:10" ht="13.9" x14ac:dyDescent="0.25">
      <c r="A13" s="55" t="s">
        <v>49</v>
      </c>
      <c r="B13" s="46"/>
      <c r="C13" s="47"/>
      <c r="D13" s="47"/>
      <c r="E13" s="47"/>
      <c r="F13" s="47"/>
    </row>
    <row r="14" spans="1:10" x14ac:dyDescent="0.25">
      <c r="A14" s="45" t="s">
        <v>42</v>
      </c>
      <c r="B14" s="46"/>
      <c r="C14" s="47"/>
      <c r="D14" s="47"/>
      <c r="E14" s="47"/>
      <c r="F14" s="47"/>
    </row>
    <row r="15" spans="1:10" x14ac:dyDescent="0.25">
      <c r="A15" s="50" t="s">
        <v>43</v>
      </c>
      <c r="B15" s="46"/>
      <c r="C15" s="47"/>
      <c r="D15" s="47"/>
      <c r="E15" s="47"/>
      <c r="F15" s="54"/>
    </row>
    <row r="16" spans="1:10" ht="13.9" x14ac:dyDescent="0.25">
      <c r="A16" s="45" t="s">
        <v>44</v>
      </c>
      <c r="B16" s="46"/>
      <c r="C16" s="47"/>
      <c r="D16" s="47"/>
      <c r="E16" s="47"/>
      <c r="F16" s="54"/>
    </row>
    <row r="17" spans="1:6" ht="13.9" x14ac:dyDescent="0.25">
      <c r="A17" s="50" t="s">
        <v>45</v>
      </c>
      <c r="B17" s="46"/>
      <c r="C17" s="47"/>
      <c r="D17" s="47"/>
      <c r="E17" s="47"/>
      <c r="F17" s="54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1"/>
  <sheetViews>
    <sheetView tabSelected="1" topLeftCell="C73" workbookViewId="0">
      <selection activeCell="G95" sqref="G95"/>
    </sheetView>
  </sheetViews>
  <sheetFormatPr defaultColWidth="9.140625" defaultRowHeight="15" x14ac:dyDescent="0.25"/>
  <cols>
    <col min="1" max="1" width="7.42578125" style="1" bestFit="1" customWidth="1"/>
    <col min="2" max="2" width="8.42578125" style="1" bestFit="1" customWidth="1"/>
    <col min="3" max="3" width="8.7109375" style="1" customWidth="1"/>
    <col min="4" max="4" width="30" style="1" customWidth="1"/>
    <col min="5" max="9" width="25.28515625" style="1" customWidth="1"/>
    <col min="10" max="16384" width="9.140625" style="1"/>
  </cols>
  <sheetData>
    <row r="1" spans="1:10" ht="42" customHeight="1" x14ac:dyDescent="0.25">
      <c r="A1" s="158" t="s">
        <v>138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ht="17.45" x14ac:dyDescent="0.25">
      <c r="A2" s="3"/>
      <c r="B2" s="3"/>
      <c r="C2" s="3"/>
      <c r="D2" s="3"/>
      <c r="E2" s="3"/>
      <c r="F2" s="3"/>
      <c r="G2" s="3"/>
      <c r="H2" s="4"/>
      <c r="I2" s="4"/>
    </row>
    <row r="3" spans="1:10" ht="18" customHeight="1" x14ac:dyDescent="0.3">
      <c r="A3" s="158" t="s">
        <v>19</v>
      </c>
      <c r="B3" s="159"/>
      <c r="C3" s="159"/>
      <c r="D3" s="159"/>
      <c r="E3" s="159"/>
      <c r="F3" s="159"/>
      <c r="G3" s="159"/>
      <c r="H3" s="159"/>
      <c r="I3" s="159"/>
    </row>
    <row r="4" spans="1:10" ht="17.45" x14ac:dyDescent="0.25">
      <c r="A4" s="3"/>
      <c r="B4" s="3"/>
      <c r="C4" s="3"/>
      <c r="D4" s="3"/>
      <c r="E4" s="3"/>
      <c r="F4" s="3"/>
      <c r="G4" s="3"/>
      <c r="H4" s="4"/>
      <c r="I4" s="4"/>
    </row>
    <row r="5" spans="1:10" ht="25.5" x14ac:dyDescent="0.25">
      <c r="A5" s="186" t="s">
        <v>21</v>
      </c>
      <c r="B5" s="187"/>
      <c r="C5" s="188"/>
      <c r="D5" s="41" t="s">
        <v>22</v>
      </c>
      <c r="E5" s="41" t="s">
        <v>33</v>
      </c>
      <c r="F5" s="40" t="s">
        <v>34</v>
      </c>
      <c r="G5" s="40" t="s">
        <v>31</v>
      </c>
      <c r="H5" s="40" t="s">
        <v>3</v>
      </c>
      <c r="I5" s="40" t="s">
        <v>32</v>
      </c>
    </row>
    <row r="6" spans="1:10" ht="26.45" x14ac:dyDescent="0.3">
      <c r="A6" s="177" t="s">
        <v>116</v>
      </c>
      <c r="B6" s="178"/>
      <c r="C6" s="179"/>
      <c r="D6" s="78" t="s">
        <v>117</v>
      </c>
      <c r="E6" s="122">
        <f>E7+E86</f>
        <v>832374</v>
      </c>
      <c r="F6" s="122">
        <f t="shared" ref="F6:I6" si="0">F7+F86</f>
        <v>1102595</v>
      </c>
      <c r="G6" s="122">
        <f t="shared" si="0"/>
        <v>1211400</v>
      </c>
      <c r="H6" s="122">
        <f t="shared" si="0"/>
        <v>1201300</v>
      </c>
      <c r="I6" s="122">
        <f t="shared" si="0"/>
        <v>1200100</v>
      </c>
    </row>
    <row r="7" spans="1:10" ht="26.45" x14ac:dyDescent="0.3">
      <c r="A7" s="180" t="s">
        <v>115</v>
      </c>
      <c r="B7" s="181"/>
      <c r="C7" s="182"/>
      <c r="D7" s="124" t="s">
        <v>118</v>
      </c>
      <c r="E7" s="125">
        <f>E8+E19+E28+E38+E47+E58+E67+E76</f>
        <v>823036</v>
      </c>
      <c r="F7" s="125">
        <f t="shared" ref="F7:I7" si="1">F8+F19+F28+F38+F47+F58+F67+F76</f>
        <v>1070945</v>
      </c>
      <c r="G7" s="125">
        <f t="shared" si="1"/>
        <v>1181400</v>
      </c>
      <c r="H7" s="125">
        <f t="shared" si="1"/>
        <v>1171300</v>
      </c>
      <c r="I7" s="125">
        <f t="shared" si="1"/>
        <v>1169600</v>
      </c>
    </row>
    <row r="8" spans="1:10" s="85" customFormat="1" ht="16.149999999999999" x14ac:dyDescent="0.35">
      <c r="A8" s="189" t="s">
        <v>99</v>
      </c>
      <c r="B8" s="190"/>
      <c r="C8" s="191"/>
      <c r="D8" s="81" t="s">
        <v>100</v>
      </c>
      <c r="E8" s="126">
        <f>E9+E14</f>
        <v>34700</v>
      </c>
      <c r="F8" s="126">
        <f t="shared" ref="F8:I8" si="2">F9+F14</f>
        <v>30055</v>
      </c>
      <c r="G8" s="126">
        <f t="shared" si="2"/>
        <v>28150</v>
      </c>
      <c r="H8" s="126">
        <f t="shared" si="2"/>
        <v>28150</v>
      </c>
      <c r="I8" s="126">
        <f t="shared" si="2"/>
        <v>28150</v>
      </c>
    </row>
    <row r="9" spans="1:10" s="69" customFormat="1" ht="13.9" x14ac:dyDescent="0.25">
      <c r="A9" s="198">
        <v>3</v>
      </c>
      <c r="B9" s="199"/>
      <c r="C9" s="200"/>
      <c r="D9" s="84" t="s">
        <v>12</v>
      </c>
      <c r="E9" s="87">
        <f>E10+E11+E12</f>
        <v>33958</v>
      </c>
      <c r="F9" s="87">
        <f t="shared" ref="F9:I9" si="3">F10+F11+F12</f>
        <v>28727</v>
      </c>
      <c r="G9" s="87">
        <f t="shared" si="3"/>
        <v>26430</v>
      </c>
      <c r="H9" s="87">
        <f t="shared" si="3"/>
        <v>26430</v>
      </c>
      <c r="I9" s="87">
        <f t="shared" si="3"/>
        <v>26430</v>
      </c>
    </row>
    <row r="10" spans="1:10" ht="13.9" x14ac:dyDescent="0.25">
      <c r="A10" s="168">
        <v>31</v>
      </c>
      <c r="B10" s="169"/>
      <c r="C10" s="170"/>
      <c r="D10" s="59" t="s">
        <v>13</v>
      </c>
      <c r="E10" s="88">
        <v>0</v>
      </c>
      <c r="F10" s="89">
        <v>0</v>
      </c>
      <c r="G10" s="89">
        <v>0</v>
      </c>
      <c r="H10" s="89">
        <v>0</v>
      </c>
      <c r="I10" s="90">
        <v>0</v>
      </c>
    </row>
    <row r="11" spans="1:10" x14ac:dyDescent="0.25">
      <c r="A11" s="168">
        <v>32</v>
      </c>
      <c r="B11" s="169"/>
      <c r="C11" s="170"/>
      <c r="D11" s="59" t="s">
        <v>23</v>
      </c>
      <c r="E11" s="88">
        <v>33191</v>
      </c>
      <c r="F11" s="89">
        <v>28196</v>
      </c>
      <c r="G11" s="89">
        <v>25810</v>
      </c>
      <c r="H11" s="89">
        <v>25810</v>
      </c>
      <c r="I11" s="90">
        <v>25810</v>
      </c>
    </row>
    <row r="12" spans="1:10" ht="13.9" x14ac:dyDescent="0.25">
      <c r="A12" s="168">
        <v>34</v>
      </c>
      <c r="B12" s="169"/>
      <c r="C12" s="170"/>
      <c r="D12" s="59" t="s">
        <v>74</v>
      </c>
      <c r="E12" s="88">
        <v>767</v>
      </c>
      <c r="F12" s="89">
        <v>531</v>
      </c>
      <c r="G12" s="89">
        <v>620</v>
      </c>
      <c r="H12" s="89">
        <v>620</v>
      </c>
      <c r="I12" s="90">
        <v>620</v>
      </c>
    </row>
    <row r="13" spans="1:10" ht="24.75" customHeight="1" x14ac:dyDescent="0.25">
      <c r="A13" s="165" t="s">
        <v>120</v>
      </c>
      <c r="B13" s="166"/>
      <c r="C13" s="167"/>
      <c r="D13" s="58" t="s">
        <v>121</v>
      </c>
      <c r="E13" s="88"/>
      <c r="F13" s="89"/>
      <c r="G13" s="89"/>
      <c r="H13" s="89"/>
      <c r="I13" s="90"/>
    </row>
    <row r="14" spans="1:10" s="82" customFormat="1" ht="26.45" x14ac:dyDescent="0.25">
      <c r="A14" s="174">
        <v>4</v>
      </c>
      <c r="B14" s="175"/>
      <c r="C14" s="176"/>
      <c r="D14" s="83" t="s">
        <v>14</v>
      </c>
      <c r="E14" s="91">
        <f>E15</f>
        <v>742</v>
      </c>
      <c r="F14" s="91">
        <f t="shared" ref="F14:I14" si="4">F15</f>
        <v>1328</v>
      </c>
      <c r="G14" s="91">
        <f t="shared" si="4"/>
        <v>1720</v>
      </c>
      <c r="H14" s="91">
        <f t="shared" si="4"/>
        <v>1720</v>
      </c>
      <c r="I14" s="91">
        <f t="shared" si="4"/>
        <v>1720</v>
      </c>
    </row>
    <row r="15" spans="1:10" ht="26.45" x14ac:dyDescent="0.25">
      <c r="A15" s="168">
        <v>42</v>
      </c>
      <c r="B15" s="169"/>
      <c r="C15" s="170"/>
      <c r="D15" s="59" t="s">
        <v>28</v>
      </c>
      <c r="E15" s="88">
        <v>742</v>
      </c>
      <c r="F15" s="89">
        <v>1328</v>
      </c>
      <c r="G15" s="89">
        <v>1720</v>
      </c>
      <c r="H15" s="89">
        <v>1720</v>
      </c>
      <c r="I15" s="90">
        <v>1720</v>
      </c>
    </row>
    <row r="16" spans="1:10" ht="13.9" x14ac:dyDescent="0.25">
      <c r="A16" s="192"/>
      <c r="B16" s="193"/>
      <c r="C16" s="194"/>
      <c r="D16" s="71"/>
      <c r="E16" s="92"/>
      <c r="F16" s="93"/>
      <c r="G16" s="93"/>
      <c r="H16" s="93"/>
      <c r="I16" s="94"/>
    </row>
    <row r="17" spans="1:9" ht="27.75" customHeight="1" x14ac:dyDescent="0.25">
      <c r="A17" s="177" t="s">
        <v>119</v>
      </c>
      <c r="B17" s="178"/>
      <c r="C17" s="179"/>
      <c r="D17" s="78" t="s">
        <v>124</v>
      </c>
      <c r="E17" s="95"/>
      <c r="F17" s="96"/>
      <c r="G17" s="96"/>
      <c r="H17" s="96"/>
      <c r="I17" s="97"/>
    </row>
    <row r="18" spans="1:9" x14ac:dyDescent="0.25">
      <c r="A18" s="165" t="s">
        <v>122</v>
      </c>
      <c r="B18" s="166"/>
      <c r="C18" s="167"/>
      <c r="D18" s="58" t="s">
        <v>123</v>
      </c>
      <c r="E18" s="98"/>
      <c r="F18" s="99"/>
      <c r="G18" s="99"/>
      <c r="H18" s="99"/>
      <c r="I18" s="100"/>
    </row>
    <row r="19" spans="1:9" s="85" customFormat="1" ht="14.45" x14ac:dyDescent="0.3">
      <c r="A19" s="195" t="s">
        <v>102</v>
      </c>
      <c r="B19" s="196"/>
      <c r="C19" s="197"/>
      <c r="D19" s="81" t="s">
        <v>101</v>
      </c>
      <c r="E19" s="86">
        <f>E20+E23</f>
        <v>581</v>
      </c>
      <c r="F19" s="86">
        <f t="shared" ref="F19:I19" si="5">F20+F23</f>
        <v>10950</v>
      </c>
      <c r="G19" s="86">
        <f t="shared" si="5"/>
        <v>15500</v>
      </c>
      <c r="H19" s="86">
        <f t="shared" si="5"/>
        <v>10000</v>
      </c>
      <c r="I19" s="86">
        <f t="shared" si="5"/>
        <v>7500</v>
      </c>
    </row>
    <row r="20" spans="1:9" s="82" customFormat="1" ht="13.9" x14ac:dyDescent="0.25">
      <c r="A20" s="174">
        <v>3</v>
      </c>
      <c r="B20" s="175"/>
      <c r="C20" s="176"/>
      <c r="D20" s="83" t="s">
        <v>12</v>
      </c>
      <c r="E20" s="91">
        <f>E21+E22</f>
        <v>458</v>
      </c>
      <c r="F20" s="91">
        <f t="shared" ref="F20:I20" si="6">F21+F22</f>
        <v>1660</v>
      </c>
      <c r="G20" s="91">
        <f t="shared" si="6"/>
        <v>2000</v>
      </c>
      <c r="H20" s="91">
        <f t="shared" si="6"/>
        <v>2500</v>
      </c>
      <c r="I20" s="91">
        <f t="shared" si="6"/>
        <v>2000</v>
      </c>
    </row>
    <row r="21" spans="1:9" ht="13.9" x14ac:dyDescent="0.25">
      <c r="A21" s="168">
        <v>31</v>
      </c>
      <c r="B21" s="169"/>
      <c r="C21" s="170"/>
      <c r="D21" s="59" t="s">
        <v>12</v>
      </c>
      <c r="E21" s="88">
        <v>0</v>
      </c>
      <c r="F21" s="89">
        <v>0</v>
      </c>
      <c r="G21" s="89">
        <v>0</v>
      </c>
      <c r="H21" s="89">
        <v>0</v>
      </c>
      <c r="I21" s="90">
        <v>0</v>
      </c>
    </row>
    <row r="22" spans="1:9" ht="13.9" x14ac:dyDescent="0.25">
      <c r="A22" s="168">
        <v>32</v>
      </c>
      <c r="B22" s="169"/>
      <c r="C22" s="170"/>
      <c r="D22" s="59" t="s">
        <v>23</v>
      </c>
      <c r="E22" s="88">
        <v>458</v>
      </c>
      <c r="F22" s="89">
        <v>1660</v>
      </c>
      <c r="G22" s="89">
        <v>2000</v>
      </c>
      <c r="H22" s="89">
        <v>2500</v>
      </c>
      <c r="I22" s="90">
        <v>2000</v>
      </c>
    </row>
    <row r="23" spans="1:9" s="82" customFormat="1" ht="26.45" x14ac:dyDescent="0.25">
      <c r="A23" s="174">
        <v>4</v>
      </c>
      <c r="B23" s="175"/>
      <c r="C23" s="176"/>
      <c r="D23" s="83" t="s">
        <v>14</v>
      </c>
      <c r="E23" s="91">
        <f>E24</f>
        <v>123</v>
      </c>
      <c r="F23" s="91">
        <f t="shared" ref="F23:I23" si="7">F24</f>
        <v>9290</v>
      </c>
      <c r="G23" s="91">
        <f t="shared" si="7"/>
        <v>13500</v>
      </c>
      <c r="H23" s="91">
        <f t="shared" si="7"/>
        <v>7500</v>
      </c>
      <c r="I23" s="91">
        <f t="shared" si="7"/>
        <v>5500</v>
      </c>
    </row>
    <row r="24" spans="1:9" ht="26.45" x14ac:dyDescent="0.25">
      <c r="A24" s="168">
        <v>42</v>
      </c>
      <c r="B24" s="169"/>
      <c r="C24" s="170"/>
      <c r="D24" s="59" t="s">
        <v>28</v>
      </c>
      <c r="E24" s="88">
        <v>123</v>
      </c>
      <c r="F24" s="89">
        <v>9290</v>
      </c>
      <c r="G24" s="89">
        <v>13500</v>
      </c>
      <c r="H24" s="89">
        <v>7500</v>
      </c>
      <c r="I24" s="90">
        <v>5500</v>
      </c>
    </row>
    <row r="25" spans="1:9" ht="13.9" x14ac:dyDescent="0.25">
      <c r="A25" s="72"/>
      <c r="B25" s="73"/>
      <c r="C25" s="74"/>
      <c r="D25" s="71"/>
      <c r="E25" s="101"/>
      <c r="F25" s="102"/>
      <c r="G25" s="102"/>
      <c r="H25" s="102"/>
      <c r="I25" s="103"/>
    </row>
    <row r="26" spans="1:9" ht="27.75" customHeight="1" x14ac:dyDescent="0.25">
      <c r="A26" s="177" t="s">
        <v>119</v>
      </c>
      <c r="B26" s="178"/>
      <c r="C26" s="179"/>
      <c r="D26" s="78" t="s">
        <v>124</v>
      </c>
      <c r="E26" s="104"/>
      <c r="F26" s="105"/>
      <c r="G26" s="105"/>
      <c r="H26" s="105"/>
      <c r="I26" s="106"/>
    </row>
    <row r="27" spans="1:9" x14ac:dyDescent="0.25">
      <c r="A27" s="165" t="s">
        <v>122</v>
      </c>
      <c r="B27" s="166"/>
      <c r="C27" s="167"/>
      <c r="D27" s="58" t="s">
        <v>123</v>
      </c>
      <c r="E27" s="88"/>
      <c r="F27" s="89"/>
      <c r="G27" s="89"/>
      <c r="H27" s="89"/>
      <c r="I27" s="90"/>
    </row>
    <row r="28" spans="1:9" s="85" customFormat="1" ht="14.45" x14ac:dyDescent="0.3">
      <c r="A28" s="189" t="s">
        <v>103</v>
      </c>
      <c r="B28" s="190"/>
      <c r="C28" s="191"/>
      <c r="D28" s="81" t="s">
        <v>104</v>
      </c>
      <c r="E28" s="86">
        <f>E29+E33</f>
        <v>2</v>
      </c>
      <c r="F28" s="86">
        <f t="shared" ref="F28:I28" si="8">F29+F33</f>
        <v>2120</v>
      </c>
      <c r="G28" s="86">
        <f t="shared" si="8"/>
        <v>2000</v>
      </c>
      <c r="H28" s="86">
        <f t="shared" si="8"/>
        <v>2000</v>
      </c>
      <c r="I28" s="86">
        <f t="shared" si="8"/>
        <v>2000</v>
      </c>
    </row>
    <row r="29" spans="1:9" s="82" customFormat="1" ht="13.9" x14ac:dyDescent="0.25">
      <c r="A29" s="174">
        <v>3</v>
      </c>
      <c r="B29" s="175"/>
      <c r="C29" s="176"/>
      <c r="D29" s="83" t="s">
        <v>12</v>
      </c>
      <c r="E29" s="91">
        <f>E30+E31+E32</f>
        <v>2</v>
      </c>
      <c r="F29" s="91">
        <f>F30+F31+F32</f>
        <v>2120</v>
      </c>
      <c r="G29" s="91">
        <f t="shared" ref="G29:I29" si="9">G30+G31+G32</f>
        <v>2000</v>
      </c>
      <c r="H29" s="91">
        <f t="shared" si="9"/>
        <v>2000</v>
      </c>
      <c r="I29" s="91">
        <f t="shared" si="9"/>
        <v>2000</v>
      </c>
    </row>
    <row r="30" spans="1:9" ht="13.9" x14ac:dyDescent="0.25">
      <c r="A30" s="168">
        <v>31</v>
      </c>
      <c r="B30" s="169"/>
      <c r="C30" s="170"/>
      <c r="D30" s="59" t="s">
        <v>12</v>
      </c>
      <c r="E30" s="88">
        <v>0</v>
      </c>
      <c r="F30" s="89">
        <v>0</v>
      </c>
      <c r="G30" s="89">
        <v>0</v>
      </c>
      <c r="H30" s="89">
        <v>0</v>
      </c>
      <c r="I30" s="90">
        <v>0</v>
      </c>
    </row>
    <row r="31" spans="1:9" x14ac:dyDescent="0.25">
      <c r="A31" s="168">
        <v>32</v>
      </c>
      <c r="B31" s="169"/>
      <c r="C31" s="170"/>
      <c r="D31" s="59" t="s">
        <v>23</v>
      </c>
      <c r="E31" s="88">
        <v>0</v>
      </c>
      <c r="F31" s="89">
        <v>2120</v>
      </c>
      <c r="G31" s="89">
        <v>2000</v>
      </c>
      <c r="H31" s="89">
        <v>2000</v>
      </c>
      <c r="I31" s="90">
        <v>2000</v>
      </c>
    </row>
    <row r="32" spans="1:9" x14ac:dyDescent="0.25">
      <c r="A32" s="168">
        <v>34</v>
      </c>
      <c r="B32" s="169"/>
      <c r="C32" s="170"/>
      <c r="D32" s="59" t="s">
        <v>74</v>
      </c>
      <c r="E32" s="88">
        <v>2</v>
      </c>
      <c r="F32" s="88">
        <v>0</v>
      </c>
      <c r="G32" s="88">
        <v>0</v>
      </c>
      <c r="H32" s="88">
        <v>0</v>
      </c>
      <c r="I32" s="123">
        <v>0</v>
      </c>
    </row>
    <row r="33" spans="1:9" s="82" customFormat="1" ht="25.5" x14ac:dyDescent="0.2">
      <c r="A33" s="174">
        <v>4</v>
      </c>
      <c r="B33" s="175"/>
      <c r="C33" s="176"/>
      <c r="D33" s="83" t="s">
        <v>14</v>
      </c>
      <c r="E33" s="91">
        <f>E34</f>
        <v>0</v>
      </c>
      <c r="F33" s="91">
        <f t="shared" ref="F33:I33" si="10">F34</f>
        <v>0</v>
      </c>
      <c r="G33" s="91">
        <f t="shared" si="10"/>
        <v>0</v>
      </c>
      <c r="H33" s="91">
        <f t="shared" si="10"/>
        <v>0</v>
      </c>
      <c r="I33" s="91">
        <f t="shared" si="10"/>
        <v>0</v>
      </c>
    </row>
    <row r="34" spans="1:9" ht="25.5" x14ac:dyDescent="0.25">
      <c r="A34" s="168">
        <v>42</v>
      </c>
      <c r="B34" s="169"/>
      <c r="C34" s="170"/>
      <c r="D34" s="59" t="s">
        <v>28</v>
      </c>
      <c r="E34" s="88">
        <v>0</v>
      </c>
      <c r="F34" s="89">
        <v>0</v>
      </c>
      <c r="G34" s="89">
        <v>0</v>
      </c>
      <c r="H34" s="89">
        <v>0</v>
      </c>
      <c r="I34" s="90">
        <v>0</v>
      </c>
    </row>
    <row r="35" spans="1:9" x14ac:dyDescent="0.25">
      <c r="A35" s="75"/>
      <c r="B35" s="76"/>
      <c r="C35" s="77"/>
      <c r="D35" s="77"/>
      <c r="E35" s="107"/>
      <c r="F35" s="108"/>
      <c r="G35" s="108"/>
      <c r="H35" s="108"/>
      <c r="I35" s="108"/>
    </row>
    <row r="36" spans="1:9" ht="27.75" customHeight="1" x14ac:dyDescent="0.25">
      <c r="A36" s="177" t="s">
        <v>119</v>
      </c>
      <c r="B36" s="178"/>
      <c r="C36" s="179"/>
      <c r="D36" s="78" t="s">
        <v>124</v>
      </c>
      <c r="E36" s="104"/>
      <c r="F36" s="104"/>
      <c r="G36" s="104"/>
      <c r="H36" s="104"/>
      <c r="I36" s="104"/>
    </row>
    <row r="37" spans="1:9" x14ac:dyDescent="0.25">
      <c r="A37" s="165" t="s">
        <v>122</v>
      </c>
      <c r="B37" s="166"/>
      <c r="C37" s="167"/>
      <c r="D37" s="58" t="s">
        <v>123</v>
      </c>
      <c r="E37" s="98"/>
      <c r="F37" s="99"/>
      <c r="G37" s="99"/>
      <c r="H37" s="99"/>
      <c r="I37" s="100"/>
    </row>
    <row r="38" spans="1:9" s="82" customFormat="1" ht="15" customHeight="1" x14ac:dyDescent="0.25">
      <c r="A38" s="189" t="s">
        <v>105</v>
      </c>
      <c r="B38" s="190"/>
      <c r="C38" s="191"/>
      <c r="D38" s="81" t="s">
        <v>106</v>
      </c>
      <c r="E38" s="86">
        <f>E39+E42</f>
        <v>36300</v>
      </c>
      <c r="F38" s="86">
        <f t="shared" ref="F38:I38" si="11">F39+F42</f>
        <v>59890</v>
      </c>
      <c r="G38" s="86">
        <f t="shared" si="11"/>
        <v>15950</v>
      </c>
      <c r="H38" s="86">
        <f t="shared" si="11"/>
        <v>16550</v>
      </c>
      <c r="I38" s="86">
        <f t="shared" si="11"/>
        <v>17350</v>
      </c>
    </row>
    <row r="39" spans="1:9" s="82" customFormat="1" ht="15" customHeight="1" x14ac:dyDescent="0.2">
      <c r="A39" s="174">
        <v>3</v>
      </c>
      <c r="B39" s="175"/>
      <c r="C39" s="176"/>
      <c r="D39" s="83" t="s">
        <v>12</v>
      </c>
      <c r="E39" s="91">
        <f>E40+E41</f>
        <v>36239</v>
      </c>
      <c r="F39" s="91">
        <f t="shared" ref="F39:I39" si="12">F40+F41</f>
        <v>56690</v>
      </c>
      <c r="G39" s="91">
        <f t="shared" si="12"/>
        <v>15250</v>
      </c>
      <c r="H39" s="91">
        <f t="shared" si="12"/>
        <v>15850</v>
      </c>
      <c r="I39" s="91">
        <f t="shared" si="12"/>
        <v>16650</v>
      </c>
    </row>
    <row r="40" spans="1:9" ht="15" customHeight="1" x14ac:dyDescent="0.25">
      <c r="A40" s="168">
        <v>31</v>
      </c>
      <c r="B40" s="169"/>
      <c r="C40" s="170"/>
      <c r="D40" s="59" t="s">
        <v>12</v>
      </c>
      <c r="E40" s="88">
        <v>0</v>
      </c>
      <c r="F40" s="89">
        <v>0</v>
      </c>
      <c r="G40" s="89">
        <v>0</v>
      </c>
      <c r="H40" s="89">
        <v>0</v>
      </c>
      <c r="I40" s="90">
        <v>0</v>
      </c>
    </row>
    <row r="41" spans="1:9" ht="15" customHeight="1" x14ac:dyDescent="0.25">
      <c r="A41" s="168">
        <v>32</v>
      </c>
      <c r="B41" s="169"/>
      <c r="C41" s="170"/>
      <c r="D41" s="59" t="s">
        <v>23</v>
      </c>
      <c r="E41" s="88">
        <v>36239</v>
      </c>
      <c r="F41" s="89">
        <v>56690</v>
      </c>
      <c r="G41" s="89">
        <v>15250</v>
      </c>
      <c r="H41" s="89">
        <v>15850</v>
      </c>
      <c r="I41" s="90">
        <v>16650</v>
      </c>
    </row>
    <row r="42" spans="1:9" s="82" customFormat="1" ht="27" customHeight="1" x14ac:dyDescent="0.2">
      <c r="A42" s="174">
        <v>4</v>
      </c>
      <c r="B42" s="175"/>
      <c r="C42" s="176"/>
      <c r="D42" s="83" t="s">
        <v>14</v>
      </c>
      <c r="E42" s="91">
        <f>E43</f>
        <v>61</v>
      </c>
      <c r="F42" s="91">
        <f t="shared" ref="F42:I42" si="13">F43</f>
        <v>3200</v>
      </c>
      <c r="G42" s="91">
        <f t="shared" si="13"/>
        <v>700</v>
      </c>
      <c r="H42" s="91">
        <f t="shared" si="13"/>
        <v>700</v>
      </c>
      <c r="I42" s="91">
        <f t="shared" si="13"/>
        <v>700</v>
      </c>
    </row>
    <row r="43" spans="1:9" ht="25.5" x14ac:dyDescent="0.25">
      <c r="A43" s="168">
        <v>42</v>
      </c>
      <c r="B43" s="169"/>
      <c r="C43" s="170"/>
      <c r="D43" s="59" t="s">
        <v>28</v>
      </c>
      <c r="E43" s="88">
        <v>61</v>
      </c>
      <c r="F43" s="89">
        <v>3200</v>
      </c>
      <c r="G43" s="89">
        <v>700</v>
      </c>
      <c r="H43" s="89">
        <v>700</v>
      </c>
      <c r="I43" s="90">
        <v>700</v>
      </c>
    </row>
    <row r="44" spans="1:9" x14ac:dyDescent="0.25">
      <c r="A44" s="75"/>
      <c r="B44" s="76"/>
      <c r="C44" s="77"/>
      <c r="D44" s="77"/>
      <c r="E44" s="107"/>
      <c r="F44" s="108"/>
      <c r="G44" s="108"/>
      <c r="H44" s="108"/>
      <c r="I44" s="108"/>
    </row>
    <row r="45" spans="1:9" ht="27.75" customHeight="1" x14ac:dyDescent="0.25">
      <c r="A45" s="177" t="s">
        <v>119</v>
      </c>
      <c r="B45" s="178"/>
      <c r="C45" s="179"/>
      <c r="D45" s="78" t="s">
        <v>124</v>
      </c>
      <c r="E45" s="95"/>
      <c r="F45" s="96"/>
      <c r="G45" s="96"/>
      <c r="H45" s="96"/>
      <c r="I45" s="97"/>
    </row>
    <row r="46" spans="1:9" x14ac:dyDescent="0.25">
      <c r="A46" s="165" t="s">
        <v>122</v>
      </c>
      <c r="B46" s="166"/>
      <c r="C46" s="167"/>
      <c r="D46" s="58" t="s">
        <v>123</v>
      </c>
      <c r="E46" s="98"/>
      <c r="F46" s="99"/>
      <c r="G46" s="99"/>
      <c r="H46" s="99"/>
      <c r="I46" s="100"/>
    </row>
    <row r="47" spans="1:9" x14ac:dyDescent="0.25">
      <c r="A47" s="183" t="s">
        <v>107</v>
      </c>
      <c r="B47" s="184"/>
      <c r="C47" s="185"/>
      <c r="D47" s="70" t="s">
        <v>108</v>
      </c>
      <c r="E47" s="86">
        <f>E48+E53</f>
        <v>719239</v>
      </c>
      <c r="F47" s="86">
        <f t="shared" ref="F47:I47" si="14">F48+F53</f>
        <v>699950</v>
      </c>
      <c r="G47" s="86">
        <f t="shared" si="14"/>
        <v>1030950</v>
      </c>
      <c r="H47" s="86">
        <f t="shared" si="14"/>
        <v>1030950</v>
      </c>
      <c r="I47" s="86">
        <f t="shared" si="14"/>
        <v>1030950</v>
      </c>
    </row>
    <row r="48" spans="1:9" x14ac:dyDescent="0.25">
      <c r="A48" s="174">
        <v>3</v>
      </c>
      <c r="B48" s="175"/>
      <c r="C48" s="176"/>
      <c r="D48" s="83" t="s">
        <v>12</v>
      </c>
      <c r="E48" s="91">
        <f>E49+E50+E52+E51</f>
        <v>716766</v>
      </c>
      <c r="F48" s="91">
        <f t="shared" ref="F48:I48" si="15">F49+F50+F52+F51</f>
        <v>690181</v>
      </c>
      <c r="G48" s="91">
        <f t="shared" si="15"/>
        <v>1016950</v>
      </c>
      <c r="H48" s="91">
        <f t="shared" si="15"/>
        <v>1016950</v>
      </c>
      <c r="I48" s="91">
        <f t="shared" si="15"/>
        <v>1016950</v>
      </c>
    </row>
    <row r="49" spans="1:9" x14ac:dyDescent="0.25">
      <c r="A49" s="168">
        <v>31</v>
      </c>
      <c r="B49" s="169"/>
      <c r="C49" s="170"/>
      <c r="D49" s="59" t="s">
        <v>12</v>
      </c>
      <c r="E49" s="88">
        <v>676562</v>
      </c>
      <c r="F49" s="89">
        <v>658211</v>
      </c>
      <c r="G49" s="89">
        <v>919750</v>
      </c>
      <c r="H49" s="89">
        <v>919750</v>
      </c>
      <c r="I49" s="90">
        <v>919750</v>
      </c>
    </row>
    <row r="50" spans="1:9" x14ac:dyDescent="0.25">
      <c r="A50" s="168">
        <v>32</v>
      </c>
      <c r="B50" s="169"/>
      <c r="C50" s="170"/>
      <c r="D50" s="59" t="s">
        <v>23</v>
      </c>
      <c r="E50" s="88">
        <v>31189</v>
      </c>
      <c r="F50" s="89">
        <v>26236</v>
      </c>
      <c r="G50" s="89">
        <v>90200</v>
      </c>
      <c r="H50" s="89">
        <v>90200</v>
      </c>
      <c r="I50" s="90">
        <v>90200</v>
      </c>
    </row>
    <row r="51" spans="1:9" x14ac:dyDescent="0.25">
      <c r="A51" s="168">
        <v>34</v>
      </c>
      <c r="B51" s="169"/>
      <c r="C51" s="170"/>
      <c r="D51" s="59" t="s">
        <v>135</v>
      </c>
      <c r="E51" s="88">
        <v>14</v>
      </c>
      <c r="F51" s="88">
        <v>0</v>
      </c>
      <c r="G51" s="88">
        <v>0</v>
      </c>
      <c r="H51" s="88">
        <v>0</v>
      </c>
      <c r="I51" s="88">
        <v>0</v>
      </c>
    </row>
    <row r="52" spans="1:9" x14ac:dyDescent="0.25">
      <c r="A52" s="168">
        <v>37</v>
      </c>
      <c r="B52" s="169"/>
      <c r="C52" s="170"/>
      <c r="D52" s="59" t="s">
        <v>128</v>
      </c>
      <c r="E52" s="88">
        <v>9001</v>
      </c>
      <c r="F52" s="89">
        <v>5734</v>
      </c>
      <c r="G52" s="89">
        <v>7000</v>
      </c>
      <c r="H52" s="89">
        <v>7000</v>
      </c>
      <c r="I52" s="90">
        <v>7000</v>
      </c>
    </row>
    <row r="53" spans="1:9" s="82" customFormat="1" ht="25.5" x14ac:dyDescent="0.2">
      <c r="A53" s="174">
        <v>4</v>
      </c>
      <c r="B53" s="175"/>
      <c r="C53" s="176"/>
      <c r="D53" s="83" t="s">
        <v>14</v>
      </c>
      <c r="E53" s="91">
        <f>E54</f>
        <v>2473</v>
      </c>
      <c r="F53" s="91">
        <f t="shared" ref="F53:I53" si="16">F54</f>
        <v>9769</v>
      </c>
      <c r="G53" s="91">
        <f t="shared" si="16"/>
        <v>14000</v>
      </c>
      <c r="H53" s="91">
        <f t="shared" si="16"/>
        <v>14000</v>
      </c>
      <c r="I53" s="91">
        <f t="shared" si="16"/>
        <v>14000</v>
      </c>
    </row>
    <row r="54" spans="1:9" ht="25.5" x14ac:dyDescent="0.25">
      <c r="A54" s="168">
        <v>42</v>
      </c>
      <c r="B54" s="169"/>
      <c r="C54" s="170"/>
      <c r="D54" s="59" t="s">
        <v>28</v>
      </c>
      <c r="E54" s="88">
        <v>2473</v>
      </c>
      <c r="F54" s="89">
        <v>9769</v>
      </c>
      <c r="G54" s="89">
        <v>14000</v>
      </c>
      <c r="H54" s="89">
        <v>14000</v>
      </c>
      <c r="I54" s="90">
        <v>14000</v>
      </c>
    </row>
    <row r="55" spans="1:9" x14ac:dyDescent="0.25">
      <c r="A55" s="75"/>
      <c r="B55" s="76"/>
      <c r="C55" s="77"/>
      <c r="D55" s="77"/>
      <c r="E55" s="107"/>
      <c r="F55" s="108"/>
      <c r="G55" s="110"/>
      <c r="H55" s="110"/>
      <c r="I55" s="110"/>
    </row>
    <row r="56" spans="1:9" ht="27.75" customHeight="1" x14ac:dyDescent="0.25">
      <c r="A56" s="177" t="s">
        <v>119</v>
      </c>
      <c r="B56" s="178"/>
      <c r="C56" s="179"/>
      <c r="D56" s="78" t="s">
        <v>124</v>
      </c>
      <c r="E56" s="104"/>
      <c r="F56" s="105"/>
      <c r="G56" s="105"/>
      <c r="H56" s="105"/>
      <c r="I56" s="106"/>
    </row>
    <row r="57" spans="1:9" x14ac:dyDescent="0.25">
      <c r="A57" s="165" t="s">
        <v>122</v>
      </c>
      <c r="B57" s="166"/>
      <c r="C57" s="167"/>
      <c r="D57" s="58" t="s">
        <v>123</v>
      </c>
      <c r="E57" s="88"/>
      <c r="F57" s="89"/>
      <c r="G57" s="89"/>
      <c r="H57" s="89"/>
      <c r="I57" s="90"/>
    </row>
    <row r="58" spans="1:9" s="82" customFormat="1" x14ac:dyDescent="0.25">
      <c r="A58" s="189" t="s">
        <v>109</v>
      </c>
      <c r="B58" s="190"/>
      <c r="C58" s="191"/>
      <c r="D58" s="81" t="s">
        <v>110</v>
      </c>
      <c r="E58" s="86">
        <f>E59+E62</f>
        <v>19920</v>
      </c>
      <c r="F58" s="86">
        <f t="shared" ref="F58:I58" si="17">F59+F62</f>
        <v>24710</v>
      </c>
      <c r="G58" s="86">
        <f t="shared" si="17"/>
        <v>28850</v>
      </c>
      <c r="H58" s="86">
        <f t="shared" si="17"/>
        <v>23650</v>
      </c>
      <c r="I58" s="86">
        <f t="shared" si="17"/>
        <v>23650</v>
      </c>
    </row>
    <row r="59" spans="1:9" x14ac:dyDescent="0.25">
      <c r="A59" s="174">
        <v>3</v>
      </c>
      <c r="B59" s="175"/>
      <c r="C59" s="176"/>
      <c r="D59" s="83" t="s">
        <v>12</v>
      </c>
      <c r="E59" s="91">
        <f>+E60+E61</f>
        <v>19920</v>
      </c>
      <c r="F59" s="91">
        <f t="shared" ref="F59:I59" si="18">+F60+F61</f>
        <v>22050</v>
      </c>
      <c r="G59" s="91">
        <f t="shared" si="18"/>
        <v>26350</v>
      </c>
      <c r="H59" s="91">
        <f t="shared" si="18"/>
        <v>21150</v>
      </c>
      <c r="I59" s="91">
        <f t="shared" si="18"/>
        <v>21150</v>
      </c>
    </row>
    <row r="60" spans="1:9" x14ac:dyDescent="0.25">
      <c r="A60" s="168">
        <v>31</v>
      </c>
      <c r="B60" s="169"/>
      <c r="C60" s="170"/>
      <c r="D60" s="59" t="s">
        <v>12</v>
      </c>
      <c r="E60" s="88">
        <v>11231</v>
      </c>
      <c r="F60" s="89">
        <v>15270</v>
      </c>
      <c r="G60" s="89">
        <v>25250</v>
      </c>
      <c r="H60" s="89">
        <v>20050</v>
      </c>
      <c r="I60" s="90">
        <v>20050</v>
      </c>
    </row>
    <row r="61" spans="1:9" x14ac:dyDescent="0.25">
      <c r="A61" s="168">
        <v>32</v>
      </c>
      <c r="B61" s="169"/>
      <c r="C61" s="170"/>
      <c r="D61" s="59" t="s">
        <v>23</v>
      </c>
      <c r="E61" s="88">
        <v>8689</v>
      </c>
      <c r="F61" s="89">
        <v>6780</v>
      </c>
      <c r="G61" s="89">
        <v>1100</v>
      </c>
      <c r="H61" s="89">
        <v>1100</v>
      </c>
      <c r="I61" s="90">
        <v>1100</v>
      </c>
    </row>
    <row r="62" spans="1:9" ht="25.5" x14ac:dyDescent="0.25">
      <c r="A62" s="174">
        <v>4</v>
      </c>
      <c r="B62" s="175"/>
      <c r="C62" s="176"/>
      <c r="D62" s="83" t="s">
        <v>14</v>
      </c>
      <c r="E62" s="91">
        <f>E63</f>
        <v>0</v>
      </c>
      <c r="F62" s="91">
        <f t="shared" ref="F62:I62" si="19">F63</f>
        <v>2660</v>
      </c>
      <c r="G62" s="91">
        <f t="shared" si="19"/>
        <v>2500</v>
      </c>
      <c r="H62" s="91">
        <f t="shared" si="19"/>
        <v>2500</v>
      </c>
      <c r="I62" s="91">
        <f t="shared" si="19"/>
        <v>2500</v>
      </c>
    </row>
    <row r="63" spans="1:9" ht="25.5" x14ac:dyDescent="0.25">
      <c r="A63" s="168">
        <v>42</v>
      </c>
      <c r="B63" s="169"/>
      <c r="C63" s="170"/>
      <c r="D63" s="59" t="s">
        <v>28</v>
      </c>
      <c r="E63" s="88">
        <v>0</v>
      </c>
      <c r="F63" s="89">
        <v>2660</v>
      </c>
      <c r="G63" s="89">
        <v>2500</v>
      </c>
      <c r="H63" s="89">
        <v>2500</v>
      </c>
      <c r="I63" s="90">
        <v>2500</v>
      </c>
    </row>
    <row r="64" spans="1:9" x14ac:dyDescent="0.25">
      <c r="A64" s="75"/>
      <c r="B64" s="76"/>
      <c r="C64" s="77"/>
      <c r="D64" s="77"/>
      <c r="E64" s="107"/>
      <c r="F64" s="108"/>
      <c r="G64" s="108"/>
      <c r="H64" s="108"/>
      <c r="I64" s="108"/>
    </row>
    <row r="65" spans="1:9" ht="27.75" customHeight="1" x14ac:dyDescent="0.25">
      <c r="A65" s="177" t="s">
        <v>119</v>
      </c>
      <c r="B65" s="178"/>
      <c r="C65" s="179"/>
      <c r="D65" s="78" t="s">
        <v>124</v>
      </c>
      <c r="E65" s="95"/>
      <c r="F65" s="96"/>
      <c r="G65" s="96"/>
      <c r="H65" s="96"/>
      <c r="I65" s="97"/>
    </row>
    <row r="66" spans="1:9" x14ac:dyDescent="0.25">
      <c r="A66" s="165" t="s">
        <v>122</v>
      </c>
      <c r="B66" s="166"/>
      <c r="C66" s="167"/>
      <c r="D66" s="58" t="s">
        <v>123</v>
      </c>
      <c r="E66" s="98"/>
      <c r="F66" s="99"/>
      <c r="G66" s="99"/>
      <c r="H66" s="99"/>
      <c r="I66" s="100"/>
    </row>
    <row r="67" spans="1:9" s="82" customFormat="1" ht="27" x14ac:dyDescent="0.25">
      <c r="A67" s="189" t="s">
        <v>111</v>
      </c>
      <c r="B67" s="190"/>
      <c r="C67" s="191"/>
      <c r="D67" s="81" t="s">
        <v>125</v>
      </c>
      <c r="E67" s="86">
        <f>E68+E71</f>
        <v>12294</v>
      </c>
      <c r="F67" s="86">
        <f t="shared" ref="F67:I67" si="20">F68+F71</f>
        <v>243270</v>
      </c>
      <c r="G67" s="86">
        <f t="shared" si="20"/>
        <v>60000</v>
      </c>
      <c r="H67" s="86">
        <f t="shared" si="20"/>
        <v>60000</v>
      </c>
      <c r="I67" s="86">
        <f t="shared" si="20"/>
        <v>60000</v>
      </c>
    </row>
    <row r="68" spans="1:9" s="111" customFormat="1" ht="14.25" x14ac:dyDescent="0.2">
      <c r="A68" s="174">
        <v>3</v>
      </c>
      <c r="B68" s="175"/>
      <c r="C68" s="176"/>
      <c r="D68" s="83" t="s">
        <v>12</v>
      </c>
      <c r="E68" s="91">
        <f>E69+E70</f>
        <v>12294</v>
      </c>
      <c r="F68" s="91">
        <f t="shared" ref="F68:I68" si="21">F69+F70</f>
        <v>243270</v>
      </c>
      <c r="G68" s="91">
        <f t="shared" si="21"/>
        <v>60000</v>
      </c>
      <c r="H68" s="91">
        <f t="shared" si="21"/>
        <v>60000</v>
      </c>
      <c r="I68" s="91">
        <f t="shared" si="21"/>
        <v>60000</v>
      </c>
    </row>
    <row r="69" spans="1:9" x14ac:dyDescent="0.25">
      <c r="A69" s="168">
        <v>31</v>
      </c>
      <c r="B69" s="169"/>
      <c r="C69" s="170"/>
      <c r="D69" s="59" t="s">
        <v>12</v>
      </c>
      <c r="E69" s="88">
        <v>0</v>
      </c>
      <c r="F69" s="89">
        <v>0</v>
      </c>
      <c r="G69" s="89">
        <v>0</v>
      </c>
      <c r="H69" s="89">
        <v>0</v>
      </c>
      <c r="I69" s="90">
        <v>0</v>
      </c>
    </row>
    <row r="70" spans="1:9" x14ac:dyDescent="0.25">
      <c r="A70" s="168">
        <v>32</v>
      </c>
      <c r="B70" s="169"/>
      <c r="C70" s="170"/>
      <c r="D70" s="59" t="s">
        <v>23</v>
      </c>
      <c r="E70" s="88">
        <v>12294</v>
      </c>
      <c r="F70" s="89">
        <v>243270</v>
      </c>
      <c r="G70" s="89">
        <v>60000</v>
      </c>
      <c r="H70" s="89">
        <v>60000</v>
      </c>
      <c r="I70" s="90">
        <v>60000</v>
      </c>
    </row>
    <row r="71" spans="1:9" ht="25.5" x14ac:dyDescent="0.25">
      <c r="A71" s="174">
        <v>4</v>
      </c>
      <c r="B71" s="175"/>
      <c r="C71" s="176"/>
      <c r="D71" s="83" t="s">
        <v>14</v>
      </c>
      <c r="E71" s="91">
        <f>E72</f>
        <v>0</v>
      </c>
      <c r="F71" s="91">
        <f t="shared" ref="F71:I71" si="22">F72</f>
        <v>0</v>
      </c>
      <c r="G71" s="91">
        <f t="shared" si="22"/>
        <v>0</v>
      </c>
      <c r="H71" s="91">
        <f t="shared" si="22"/>
        <v>0</v>
      </c>
      <c r="I71" s="91">
        <f t="shared" si="22"/>
        <v>0</v>
      </c>
    </row>
    <row r="72" spans="1:9" ht="25.5" x14ac:dyDescent="0.25">
      <c r="A72" s="168">
        <v>42</v>
      </c>
      <c r="B72" s="169"/>
      <c r="C72" s="170"/>
      <c r="D72" s="59" t="s">
        <v>28</v>
      </c>
      <c r="E72" s="88">
        <v>0</v>
      </c>
      <c r="F72" s="89">
        <v>0</v>
      </c>
      <c r="G72" s="89">
        <v>0</v>
      </c>
      <c r="H72" s="89">
        <v>0</v>
      </c>
      <c r="I72" s="90">
        <v>0</v>
      </c>
    </row>
    <row r="73" spans="1:9" x14ac:dyDescent="0.25">
      <c r="A73" s="75"/>
      <c r="B73" s="76"/>
      <c r="C73" s="77"/>
      <c r="D73" s="77"/>
      <c r="E73" s="112"/>
      <c r="F73" s="110"/>
      <c r="G73" s="110"/>
      <c r="H73" s="110"/>
      <c r="I73" s="110"/>
    </row>
    <row r="74" spans="1:9" ht="27.75" customHeight="1" x14ac:dyDescent="0.25">
      <c r="A74" s="177" t="s">
        <v>119</v>
      </c>
      <c r="B74" s="178"/>
      <c r="C74" s="179"/>
      <c r="D74" s="78" t="s">
        <v>124</v>
      </c>
      <c r="E74" s="104"/>
      <c r="F74" s="105"/>
      <c r="G74" s="105"/>
      <c r="H74" s="105"/>
      <c r="I74" s="106"/>
    </row>
    <row r="75" spans="1:9" x14ac:dyDescent="0.25">
      <c r="A75" s="165" t="s">
        <v>122</v>
      </c>
      <c r="B75" s="166"/>
      <c r="C75" s="167"/>
      <c r="D75" s="58" t="s">
        <v>123</v>
      </c>
      <c r="E75" s="88"/>
      <c r="F75" s="89"/>
      <c r="G75" s="89"/>
      <c r="H75" s="89"/>
      <c r="I75" s="90"/>
    </row>
    <row r="76" spans="1:9" ht="27" x14ac:dyDescent="0.25">
      <c r="A76" s="183" t="s">
        <v>112</v>
      </c>
      <c r="B76" s="184"/>
      <c r="C76" s="185"/>
      <c r="D76" s="70" t="s">
        <v>113</v>
      </c>
      <c r="E76" s="86">
        <f>E77+E80</f>
        <v>0</v>
      </c>
      <c r="F76" s="86">
        <f t="shared" ref="F76:I76" si="23">F77+F80</f>
        <v>0</v>
      </c>
      <c r="G76" s="86">
        <f t="shared" si="23"/>
        <v>0</v>
      </c>
      <c r="H76" s="86">
        <f t="shared" si="23"/>
        <v>0</v>
      </c>
      <c r="I76" s="86">
        <f t="shared" si="23"/>
        <v>0</v>
      </c>
    </row>
    <row r="77" spans="1:9" s="82" customFormat="1" ht="14.25" x14ac:dyDescent="0.2">
      <c r="A77" s="174">
        <v>3</v>
      </c>
      <c r="B77" s="175"/>
      <c r="C77" s="176"/>
      <c r="D77" s="83" t="s">
        <v>12</v>
      </c>
      <c r="E77" s="91">
        <f>E78+E79</f>
        <v>0</v>
      </c>
      <c r="F77" s="91">
        <f t="shared" ref="F77:I77" si="24">F78+F79</f>
        <v>0</v>
      </c>
      <c r="G77" s="91">
        <f t="shared" si="24"/>
        <v>0</v>
      </c>
      <c r="H77" s="91">
        <f t="shared" si="24"/>
        <v>0</v>
      </c>
      <c r="I77" s="91">
        <f t="shared" si="24"/>
        <v>0</v>
      </c>
    </row>
    <row r="78" spans="1:9" x14ac:dyDescent="0.25">
      <c r="A78" s="168">
        <v>31</v>
      </c>
      <c r="B78" s="169"/>
      <c r="C78" s="170"/>
      <c r="D78" s="59" t="s">
        <v>12</v>
      </c>
      <c r="E78" s="88">
        <v>0</v>
      </c>
      <c r="F78" s="89">
        <v>0</v>
      </c>
      <c r="G78" s="89">
        <v>0</v>
      </c>
      <c r="H78" s="89">
        <v>0</v>
      </c>
      <c r="I78" s="90">
        <v>0</v>
      </c>
    </row>
    <row r="79" spans="1:9" x14ac:dyDescent="0.25">
      <c r="A79" s="168">
        <v>32</v>
      </c>
      <c r="B79" s="169"/>
      <c r="C79" s="170"/>
      <c r="D79" s="59" t="s">
        <v>23</v>
      </c>
      <c r="E79" s="88">
        <v>0</v>
      </c>
      <c r="F79" s="89">
        <v>0</v>
      </c>
      <c r="G79" s="89">
        <v>0</v>
      </c>
      <c r="H79" s="89">
        <v>0</v>
      </c>
      <c r="I79" s="90">
        <v>0</v>
      </c>
    </row>
    <row r="80" spans="1:9" s="82" customFormat="1" ht="25.5" x14ac:dyDescent="0.2">
      <c r="A80" s="174">
        <v>4</v>
      </c>
      <c r="B80" s="175"/>
      <c r="C80" s="176"/>
      <c r="D80" s="83" t="s">
        <v>14</v>
      </c>
      <c r="E80" s="91">
        <f>E81</f>
        <v>0</v>
      </c>
      <c r="F80" s="91">
        <f t="shared" ref="F80:I80" si="25">F81</f>
        <v>0</v>
      </c>
      <c r="G80" s="91">
        <f t="shared" si="25"/>
        <v>0</v>
      </c>
      <c r="H80" s="91">
        <f t="shared" si="25"/>
        <v>0</v>
      </c>
      <c r="I80" s="91">
        <f t="shared" si="25"/>
        <v>0</v>
      </c>
    </row>
    <row r="81" spans="1:9" ht="25.5" x14ac:dyDescent="0.25">
      <c r="A81" s="168">
        <v>42</v>
      </c>
      <c r="B81" s="169"/>
      <c r="C81" s="170"/>
      <c r="D81" s="59" t="s">
        <v>28</v>
      </c>
      <c r="E81" s="88">
        <v>0</v>
      </c>
      <c r="F81" s="89">
        <v>0</v>
      </c>
      <c r="G81" s="89">
        <v>0</v>
      </c>
      <c r="H81" s="89">
        <v>0</v>
      </c>
      <c r="I81" s="90">
        <v>0</v>
      </c>
    </row>
    <row r="82" spans="1:9" x14ac:dyDescent="0.25">
      <c r="E82" s="109"/>
      <c r="F82" s="109"/>
      <c r="G82" s="109"/>
      <c r="H82" s="109"/>
      <c r="I82" s="109"/>
    </row>
    <row r="83" spans="1:9" x14ac:dyDescent="0.25">
      <c r="E83" s="109"/>
      <c r="F83" s="109"/>
      <c r="G83" s="109"/>
      <c r="H83" s="109"/>
      <c r="I83" s="109"/>
    </row>
    <row r="84" spans="1:9" x14ac:dyDescent="0.25">
      <c r="E84" s="109"/>
      <c r="F84" s="109"/>
      <c r="G84" s="109"/>
      <c r="H84" s="109"/>
      <c r="I84" s="109"/>
    </row>
    <row r="85" spans="1:9" ht="25.5" x14ac:dyDescent="0.25">
      <c r="A85" s="186" t="s">
        <v>21</v>
      </c>
      <c r="B85" s="187"/>
      <c r="C85" s="188"/>
      <c r="D85" s="41" t="s">
        <v>22</v>
      </c>
      <c r="E85" s="41" t="s">
        <v>33</v>
      </c>
      <c r="F85" s="40" t="s">
        <v>34</v>
      </c>
      <c r="G85" s="40" t="s">
        <v>31</v>
      </c>
      <c r="H85" s="40" t="s">
        <v>3</v>
      </c>
      <c r="I85" s="40" t="s">
        <v>32</v>
      </c>
    </row>
    <row r="86" spans="1:9" ht="25.5" customHeight="1" x14ac:dyDescent="0.25">
      <c r="A86" s="177" t="s">
        <v>119</v>
      </c>
      <c r="B86" s="178"/>
      <c r="C86" s="179"/>
      <c r="D86" s="78" t="s">
        <v>124</v>
      </c>
      <c r="E86" s="128">
        <f>E87</f>
        <v>9338</v>
      </c>
      <c r="F86" s="128">
        <f t="shared" ref="F86:I86" si="26">F87</f>
        <v>31650</v>
      </c>
      <c r="G86" s="128">
        <f t="shared" si="26"/>
        <v>30000</v>
      </c>
      <c r="H86" s="128">
        <f t="shared" si="26"/>
        <v>30000</v>
      </c>
      <c r="I86" s="128">
        <f t="shared" si="26"/>
        <v>30500</v>
      </c>
    </row>
    <row r="87" spans="1:9" ht="25.15" customHeight="1" x14ac:dyDescent="0.25">
      <c r="A87" s="180" t="s">
        <v>122</v>
      </c>
      <c r="B87" s="181"/>
      <c r="C87" s="182"/>
      <c r="D87" s="124" t="s">
        <v>123</v>
      </c>
      <c r="E87" s="127">
        <f>E88+E92+E96+E100</f>
        <v>9338</v>
      </c>
      <c r="F87" s="127">
        <f t="shared" ref="F87:I87" si="27">F88+F92+F96+F100</f>
        <v>31650</v>
      </c>
      <c r="G87" s="127">
        <f t="shared" si="27"/>
        <v>30000</v>
      </c>
      <c r="H87" s="127">
        <f t="shared" si="27"/>
        <v>30000</v>
      </c>
      <c r="I87" s="127">
        <f t="shared" si="27"/>
        <v>30500</v>
      </c>
    </row>
    <row r="88" spans="1:9" x14ac:dyDescent="0.25">
      <c r="A88" s="171" t="s">
        <v>144</v>
      </c>
      <c r="B88" s="172"/>
      <c r="C88" s="173"/>
      <c r="D88" s="70" t="s">
        <v>126</v>
      </c>
      <c r="E88" s="86">
        <f>E89</f>
        <v>5358</v>
      </c>
      <c r="F88" s="86">
        <f t="shared" ref="F88:I88" si="28">F89</f>
        <v>5800</v>
      </c>
      <c r="G88" s="86">
        <f t="shared" si="28"/>
        <v>5800</v>
      </c>
      <c r="H88" s="86">
        <f t="shared" si="28"/>
        <v>5800</v>
      </c>
      <c r="I88" s="86">
        <f t="shared" si="28"/>
        <v>5300</v>
      </c>
    </row>
    <row r="89" spans="1:9" s="82" customFormat="1" ht="14.25" x14ac:dyDescent="0.2">
      <c r="A89" s="174">
        <v>3</v>
      </c>
      <c r="B89" s="175"/>
      <c r="C89" s="176"/>
      <c r="D89" s="83" t="s">
        <v>12</v>
      </c>
      <c r="E89" s="91">
        <f>E90+E91</f>
        <v>5358</v>
      </c>
      <c r="F89" s="91">
        <f t="shared" ref="F89:I89" si="29">F90+F91</f>
        <v>5800</v>
      </c>
      <c r="G89" s="91">
        <f t="shared" si="29"/>
        <v>5800</v>
      </c>
      <c r="H89" s="91">
        <f t="shared" si="29"/>
        <v>5800</v>
      </c>
      <c r="I89" s="91">
        <f t="shared" si="29"/>
        <v>5300</v>
      </c>
    </row>
    <row r="90" spans="1:9" x14ac:dyDescent="0.25">
      <c r="A90" s="168">
        <v>31</v>
      </c>
      <c r="B90" s="169"/>
      <c r="C90" s="170"/>
      <c r="D90" s="59" t="s">
        <v>12</v>
      </c>
      <c r="E90" s="88">
        <v>3849</v>
      </c>
      <c r="F90" s="89">
        <v>4000</v>
      </c>
      <c r="G90" s="89">
        <v>4000</v>
      </c>
      <c r="H90" s="89">
        <v>4000</v>
      </c>
      <c r="I90" s="90">
        <v>4200</v>
      </c>
    </row>
    <row r="91" spans="1:9" x14ac:dyDescent="0.25">
      <c r="A91" s="168">
        <v>32</v>
      </c>
      <c r="B91" s="169"/>
      <c r="C91" s="170"/>
      <c r="D91" s="59" t="s">
        <v>23</v>
      </c>
      <c r="E91" s="88">
        <v>1509</v>
      </c>
      <c r="F91" s="89">
        <v>1800</v>
      </c>
      <c r="G91" s="89">
        <v>1800</v>
      </c>
      <c r="H91" s="89">
        <v>1800</v>
      </c>
      <c r="I91" s="90">
        <v>1100</v>
      </c>
    </row>
    <row r="92" spans="1:9" ht="15" customHeight="1" x14ac:dyDescent="0.25">
      <c r="A92" s="171" t="s">
        <v>144</v>
      </c>
      <c r="B92" s="172"/>
      <c r="C92" s="173"/>
      <c r="D92" s="70" t="s">
        <v>129</v>
      </c>
      <c r="E92" s="86">
        <f>E93</f>
        <v>756</v>
      </c>
      <c r="F92" s="86">
        <f t="shared" ref="F92:I92" si="30">F93</f>
        <v>1000</v>
      </c>
      <c r="G92" s="86">
        <f t="shared" si="30"/>
        <v>1000</v>
      </c>
      <c r="H92" s="86">
        <f t="shared" si="30"/>
        <v>1000</v>
      </c>
      <c r="I92" s="86">
        <f t="shared" si="30"/>
        <v>2000</v>
      </c>
    </row>
    <row r="93" spans="1:9" s="82" customFormat="1" ht="14.25" x14ac:dyDescent="0.2">
      <c r="A93" s="174">
        <v>3</v>
      </c>
      <c r="B93" s="175"/>
      <c r="C93" s="176"/>
      <c r="D93" s="83" t="s">
        <v>12</v>
      </c>
      <c r="E93" s="91">
        <f>E94+E95</f>
        <v>756</v>
      </c>
      <c r="F93" s="91">
        <f t="shared" ref="F93:I93" si="31">F94+F95</f>
        <v>1000</v>
      </c>
      <c r="G93" s="91">
        <f t="shared" si="31"/>
        <v>1000</v>
      </c>
      <c r="H93" s="91">
        <f t="shared" si="31"/>
        <v>1000</v>
      </c>
      <c r="I93" s="91">
        <f t="shared" si="31"/>
        <v>2000</v>
      </c>
    </row>
    <row r="94" spans="1:9" x14ac:dyDescent="0.25">
      <c r="A94" s="168">
        <v>31</v>
      </c>
      <c r="B94" s="169"/>
      <c r="C94" s="170"/>
      <c r="D94" s="59" t="s">
        <v>12</v>
      </c>
      <c r="E94" s="88">
        <v>0</v>
      </c>
      <c r="F94" s="89">
        <v>0</v>
      </c>
      <c r="G94" s="89">
        <v>0</v>
      </c>
      <c r="H94" s="89">
        <v>0</v>
      </c>
      <c r="I94" s="90">
        <v>0</v>
      </c>
    </row>
    <row r="95" spans="1:9" x14ac:dyDescent="0.25">
      <c r="A95" s="168">
        <v>32</v>
      </c>
      <c r="B95" s="169"/>
      <c r="C95" s="170"/>
      <c r="D95" s="59" t="s">
        <v>23</v>
      </c>
      <c r="E95" s="88">
        <v>756</v>
      </c>
      <c r="F95" s="89">
        <v>1000</v>
      </c>
      <c r="G95" s="89">
        <v>1000</v>
      </c>
      <c r="H95" s="89">
        <v>1000</v>
      </c>
      <c r="I95" s="90">
        <v>2000</v>
      </c>
    </row>
    <row r="96" spans="1:9" ht="15" customHeight="1" x14ac:dyDescent="0.25">
      <c r="A96" s="171" t="s">
        <v>127</v>
      </c>
      <c r="B96" s="172"/>
      <c r="C96" s="173"/>
      <c r="D96" s="140" t="s">
        <v>143</v>
      </c>
      <c r="E96" s="86">
        <f>E97</f>
        <v>159</v>
      </c>
      <c r="F96" s="86">
        <f t="shared" ref="F96:I96" si="32">F97</f>
        <v>200</v>
      </c>
      <c r="G96" s="86">
        <f t="shared" si="32"/>
        <v>200</v>
      </c>
      <c r="H96" s="86">
        <f t="shared" si="32"/>
        <v>200</v>
      </c>
      <c r="I96" s="86">
        <f t="shared" si="32"/>
        <v>200</v>
      </c>
    </row>
    <row r="97" spans="1:9" s="82" customFormat="1" ht="14.25" x14ac:dyDescent="0.2">
      <c r="A97" s="174">
        <v>3</v>
      </c>
      <c r="B97" s="175"/>
      <c r="C97" s="176"/>
      <c r="D97" s="83" t="s">
        <v>12</v>
      </c>
      <c r="E97" s="91">
        <f>E98+E99</f>
        <v>159</v>
      </c>
      <c r="F97" s="91">
        <f t="shared" ref="F97:I97" si="33">F98+F99</f>
        <v>200</v>
      </c>
      <c r="G97" s="91">
        <f t="shared" si="33"/>
        <v>200</v>
      </c>
      <c r="H97" s="91">
        <f t="shared" si="33"/>
        <v>200</v>
      </c>
      <c r="I97" s="91">
        <f t="shared" si="33"/>
        <v>200</v>
      </c>
    </row>
    <row r="98" spans="1:9" x14ac:dyDescent="0.25">
      <c r="A98" s="168">
        <v>31</v>
      </c>
      <c r="B98" s="169"/>
      <c r="C98" s="170"/>
      <c r="D98" s="59" t="s">
        <v>12</v>
      </c>
      <c r="E98" s="88">
        <v>0</v>
      </c>
      <c r="F98" s="89">
        <v>0</v>
      </c>
      <c r="G98" s="89">
        <v>0</v>
      </c>
      <c r="H98" s="89">
        <v>0</v>
      </c>
      <c r="I98" s="90">
        <v>0</v>
      </c>
    </row>
    <row r="99" spans="1:9" x14ac:dyDescent="0.25">
      <c r="A99" s="168">
        <v>32</v>
      </c>
      <c r="B99" s="169"/>
      <c r="C99" s="170"/>
      <c r="D99" s="59" t="s">
        <v>23</v>
      </c>
      <c r="E99" s="88">
        <v>159</v>
      </c>
      <c r="F99" s="89">
        <v>200</v>
      </c>
      <c r="G99" s="89">
        <v>200</v>
      </c>
      <c r="H99" s="89">
        <v>200</v>
      </c>
      <c r="I99" s="90">
        <v>200</v>
      </c>
    </row>
    <row r="100" spans="1:9" ht="40.5" x14ac:dyDescent="0.25">
      <c r="A100" s="171" t="s">
        <v>127</v>
      </c>
      <c r="B100" s="172"/>
      <c r="C100" s="173"/>
      <c r="D100" s="70" t="s">
        <v>114</v>
      </c>
      <c r="E100" s="86">
        <f>E101+E104</f>
        <v>3065</v>
      </c>
      <c r="F100" s="86">
        <f t="shared" ref="F100:I100" si="34">F101+F104</f>
        <v>24650</v>
      </c>
      <c r="G100" s="86">
        <f t="shared" si="34"/>
        <v>23000</v>
      </c>
      <c r="H100" s="86">
        <f t="shared" si="34"/>
        <v>23000</v>
      </c>
      <c r="I100" s="86">
        <f t="shared" si="34"/>
        <v>23000</v>
      </c>
    </row>
    <row r="101" spans="1:9" s="82" customFormat="1" ht="14.25" x14ac:dyDescent="0.2">
      <c r="A101" s="174">
        <v>3</v>
      </c>
      <c r="B101" s="175"/>
      <c r="C101" s="176"/>
      <c r="D101" s="83" t="s">
        <v>12</v>
      </c>
      <c r="E101" s="91">
        <f>E102+E103</f>
        <v>3065</v>
      </c>
      <c r="F101" s="91">
        <f t="shared" ref="F101:I101" si="35">F102+F103</f>
        <v>14695</v>
      </c>
      <c r="G101" s="91">
        <f t="shared" si="35"/>
        <v>20000</v>
      </c>
      <c r="H101" s="91">
        <f t="shared" si="35"/>
        <v>20000</v>
      </c>
      <c r="I101" s="91">
        <f t="shared" si="35"/>
        <v>20000</v>
      </c>
    </row>
    <row r="102" spans="1:9" x14ac:dyDescent="0.25">
      <c r="A102" s="168">
        <v>31</v>
      </c>
      <c r="B102" s="169"/>
      <c r="C102" s="170"/>
      <c r="D102" s="59" t="s">
        <v>12</v>
      </c>
      <c r="E102" s="88">
        <v>0</v>
      </c>
      <c r="F102" s="89">
        <v>0</v>
      </c>
      <c r="G102" s="89">
        <v>0</v>
      </c>
      <c r="H102" s="89">
        <v>0</v>
      </c>
      <c r="I102" s="129">
        <v>0</v>
      </c>
    </row>
    <row r="103" spans="1:9" x14ac:dyDescent="0.25">
      <c r="A103" s="168">
        <v>32</v>
      </c>
      <c r="B103" s="169"/>
      <c r="C103" s="170"/>
      <c r="D103" s="59" t="s">
        <v>23</v>
      </c>
      <c r="E103" s="88">
        <v>3065</v>
      </c>
      <c r="F103" s="89">
        <v>14695</v>
      </c>
      <c r="G103" s="89">
        <v>20000</v>
      </c>
      <c r="H103" s="89">
        <v>20000</v>
      </c>
      <c r="I103" s="90">
        <v>20000</v>
      </c>
    </row>
    <row r="104" spans="1:9" s="82" customFormat="1" ht="25.5" x14ac:dyDescent="0.2">
      <c r="A104" s="174">
        <v>4</v>
      </c>
      <c r="B104" s="175"/>
      <c r="C104" s="176"/>
      <c r="D104" s="83" t="s">
        <v>14</v>
      </c>
      <c r="E104" s="91">
        <f>E105</f>
        <v>0</v>
      </c>
      <c r="F104" s="91">
        <f t="shared" ref="F104:I104" si="36">F105</f>
        <v>9955</v>
      </c>
      <c r="G104" s="91">
        <f t="shared" si="36"/>
        <v>3000</v>
      </c>
      <c r="H104" s="91">
        <f t="shared" si="36"/>
        <v>3000</v>
      </c>
      <c r="I104" s="91">
        <f t="shared" si="36"/>
        <v>3000</v>
      </c>
    </row>
    <row r="105" spans="1:9" ht="25.5" x14ac:dyDescent="0.25">
      <c r="A105" s="168">
        <v>42</v>
      </c>
      <c r="B105" s="169"/>
      <c r="C105" s="170"/>
      <c r="D105" s="59" t="s">
        <v>28</v>
      </c>
      <c r="E105" s="88">
        <v>0</v>
      </c>
      <c r="F105" s="89">
        <v>9955</v>
      </c>
      <c r="G105" s="89">
        <v>3000</v>
      </c>
      <c r="H105" s="89">
        <v>3000</v>
      </c>
      <c r="I105" s="90">
        <v>3000</v>
      </c>
    </row>
    <row r="106" spans="1:9" x14ac:dyDescent="0.25">
      <c r="E106" s="109"/>
      <c r="F106" s="109"/>
      <c r="G106" s="109"/>
      <c r="H106" s="109"/>
      <c r="I106" s="109"/>
    </row>
    <row r="107" spans="1:9" x14ac:dyDescent="0.25">
      <c r="E107" s="109"/>
      <c r="F107" s="109"/>
      <c r="G107" s="109"/>
      <c r="H107" s="109"/>
      <c r="I107" s="109"/>
    </row>
    <row r="108" spans="1:9" x14ac:dyDescent="0.25">
      <c r="E108" s="109"/>
      <c r="F108" s="109"/>
      <c r="G108" s="109"/>
      <c r="H108" s="109"/>
      <c r="I108" s="109"/>
    </row>
    <row r="109" spans="1:9" x14ac:dyDescent="0.25">
      <c r="E109" s="109"/>
      <c r="F109" s="109"/>
      <c r="G109" s="109"/>
      <c r="H109" s="109"/>
      <c r="I109" s="109"/>
    </row>
    <row r="110" spans="1:9" x14ac:dyDescent="0.25">
      <c r="E110" s="109"/>
      <c r="F110" s="109"/>
      <c r="G110" s="109"/>
      <c r="H110" s="109"/>
      <c r="I110" s="109"/>
    </row>
    <row r="111" spans="1:9" x14ac:dyDescent="0.25">
      <c r="E111" s="109"/>
      <c r="F111" s="109"/>
      <c r="G111" s="109"/>
      <c r="H111" s="109"/>
      <c r="I111" s="109"/>
    </row>
    <row r="112" spans="1:9" x14ac:dyDescent="0.25">
      <c r="E112" s="109"/>
      <c r="F112" s="109"/>
      <c r="G112" s="109"/>
      <c r="H112" s="109"/>
      <c r="I112" s="109"/>
    </row>
    <row r="113" spans="5:9" x14ac:dyDescent="0.25">
      <c r="E113" s="109"/>
      <c r="F113" s="109"/>
      <c r="G113" s="109"/>
      <c r="H113" s="109"/>
      <c r="I113" s="109"/>
    </row>
    <row r="114" spans="5:9" x14ac:dyDescent="0.25">
      <c r="E114" s="109"/>
      <c r="F114" s="109"/>
      <c r="G114" s="109"/>
      <c r="H114" s="109"/>
      <c r="I114" s="109"/>
    </row>
    <row r="115" spans="5:9" x14ac:dyDescent="0.25">
      <c r="E115" s="109"/>
      <c r="F115" s="109"/>
      <c r="G115" s="109"/>
      <c r="H115" s="109"/>
      <c r="I115" s="109"/>
    </row>
    <row r="116" spans="5:9" x14ac:dyDescent="0.25">
      <c r="E116" s="109"/>
      <c r="F116" s="109"/>
      <c r="G116" s="109"/>
      <c r="H116" s="109"/>
      <c r="I116" s="109"/>
    </row>
    <row r="117" spans="5:9" x14ac:dyDescent="0.25">
      <c r="E117" s="109"/>
      <c r="F117" s="109"/>
      <c r="G117" s="109"/>
      <c r="H117" s="109"/>
      <c r="I117" s="109"/>
    </row>
    <row r="118" spans="5:9" x14ac:dyDescent="0.25">
      <c r="E118" s="109"/>
      <c r="F118" s="109"/>
      <c r="G118" s="109"/>
      <c r="H118" s="109"/>
      <c r="I118" s="109"/>
    </row>
    <row r="119" spans="5:9" x14ac:dyDescent="0.25">
      <c r="E119" s="109"/>
      <c r="F119" s="109"/>
      <c r="G119" s="109"/>
      <c r="H119" s="109"/>
      <c r="I119" s="109"/>
    </row>
    <row r="120" spans="5:9" x14ac:dyDescent="0.25">
      <c r="E120" s="109"/>
      <c r="F120" s="109"/>
      <c r="G120" s="109"/>
      <c r="H120" s="109"/>
      <c r="I120" s="109"/>
    </row>
    <row r="121" spans="5:9" x14ac:dyDescent="0.25">
      <c r="E121" s="109"/>
      <c r="F121" s="109"/>
      <c r="G121" s="109"/>
      <c r="H121" s="109"/>
      <c r="I121" s="109"/>
    </row>
    <row r="122" spans="5:9" x14ac:dyDescent="0.25">
      <c r="E122" s="109"/>
      <c r="F122" s="109"/>
      <c r="G122" s="109"/>
      <c r="H122" s="109"/>
      <c r="I122" s="109"/>
    </row>
    <row r="123" spans="5:9" x14ac:dyDescent="0.25">
      <c r="E123" s="109"/>
      <c r="F123" s="109"/>
      <c r="G123" s="109"/>
      <c r="H123" s="109"/>
      <c r="I123" s="109"/>
    </row>
    <row r="124" spans="5:9" x14ac:dyDescent="0.25">
      <c r="E124" s="109"/>
      <c r="F124" s="109"/>
      <c r="G124" s="109"/>
      <c r="H124" s="109"/>
      <c r="I124" s="109"/>
    </row>
    <row r="125" spans="5:9" x14ac:dyDescent="0.25">
      <c r="E125" s="109"/>
      <c r="F125" s="109"/>
      <c r="G125" s="109"/>
      <c r="H125" s="109"/>
      <c r="I125" s="109"/>
    </row>
    <row r="126" spans="5:9" x14ac:dyDescent="0.25">
      <c r="E126" s="109"/>
      <c r="F126" s="109"/>
      <c r="G126" s="109"/>
      <c r="H126" s="109"/>
      <c r="I126" s="109"/>
    </row>
    <row r="127" spans="5:9" x14ac:dyDescent="0.25">
      <c r="E127" s="109"/>
      <c r="F127" s="109"/>
      <c r="G127" s="109"/>
      <c r="H127" s="109"/>
      <c r="I127" s="109"/>
    </row>
    <row r="128" spans="5:9" x14ac:dyDescent="0.25">
      <c r="E128" s="109"/>
      <c r="F128" s="109"/>
      <c r="G128" s="109"/>
      <c r="H128" s="109"/>
      <c r="I128" s="109"/>
    </row>
    <row r="129" spans="5:9" x14ac:dyDescent="0.25">
      <c r="E129" s="109"/>
      <c r="F129" s="109"/>
      <c r="G129" s="109"/>
      <c r="H129" s="109"/>
      <c r="I129" s="109"/>
    </row>
    <row r="130" spans="5:9" x14ac:dyDescent="0.25">
      <c r="E130" s="109"/>
      <c r="F130" s="109"/>
      <c r="G130" s="109"/>
      <c r="H130" s="109"/>
      <c r="I130" s="109"/>
    </row>
    <row r="131" spans="5:9" x14ac:dyDescent="0.25">
      <c r="E131" s="109"/>
      <c r="F131" s="109"/>
      <c r="G131" s="109"/>
      <c r="H131" s="109"/>
      <c r="I131" s="109"/>
    </row>
    <row r="132" spans="5:9" x14ac:dyDescent="0.25">
      <c r="E132" s="109"/>
      <c r="F132" s="109"/>
      <c r="G132" s="109"/>
      <c r="H132" s="109"/>
      <c r="I132" s="109"/>
    </row>
    <row r="133" spans="5:9" x14ac:dyDescent="0.25">
      <c r="E133" s="109"/>
      <c r="F133" s="109"/>
      <c r="G133" s="109"/>
      <c r="H133" s="109"/>
      <c r="I133" s="109"/>
    </row>
    <row r="134" spans="5:9" x14ac:dyDescent="0.25">
      <c r="E134" s="109"/>
      <c r="F134" s="109"/>
      <c r="G134" s="109"/>
      <c r="H134" s="109"/>
      <c r="I134" s="109"/>
    </row>
    <row r="135" spans="5:9" x14ac:dyDescent="0.25">
      <c r="E135" s="109"/>
      <c r="F135" s="109"/>
      <c r="G135" s="109"/>
      <c r="H135" s="109"/>
      <c r="I135" s="109"/>
    </row>
    <row r="136" spans="5:9" x14ac:dyDescent="0.25">
      <c r="E136" s="109"/>
      <c r="F136" s="109"/>
      <c r="G136" s="109"/>
      <c r="H136" s="109"/>
      <c r="I136" s="109"/>
    </row>
    <row r="137" spans="5:9" x14ac:dyDescent="0.25">
      <c r="E137" s="109"/>
      <c r="F137" s="109"/>
      <c r="G137" s="109"/>
      <c r="H137" s="109"/>
      <c r="I137" s="109"/>
    </row>
    <row r="138" spans="5:9" x14ac:dyDescent="0.25">
      <c r="E138" s="109"/>
      <c r="F138" s="109"/>
      <c r="G138" s="109"/>
      <c r="H138" s="109"/>
      <c r="I138" s="109"/>
    </row>
    <row r="139" spans="5:9" x14ac:dyDescent="0.25">
      <c r="E139" s="109"/>
      <c r="F139" s="109"/>
      <c r="G139" s="109"/>
      <c r="H139" s="109"/>
      <c r="I139" s="109"/>
    </row>
    <row r="140" spans="5:9" x14ac:dyDescent="0.25">
      <c r="E140" s="109"/>
      <c r="F140" s="109"/>
      <c r="G140" s="109"/>
      <c r="H140" s="109"/>
      <c r="I140" s="109"/>
    </row>
    <row r="141" spans="5:9" x14ac:dyDescent="0.25">
      <c r="E141" s="109"/>
      <c r="F141" s="109"/>
      <c r="G141" s="109"/>
      <c r="H141" s="109"/>
      <c r="I141" s="109"/>
    </row>
    <row r="142" spans="5:9" x14ac:dyDescent="0.25">
      <c r="E142" s="109"/>
      <c r="F142" s="109"/>
      <c r="G142" s="109"/>
      <c r="H142" s="109"/>
      <c r="I142" s="109"/>
    </row>
    <row r="143" spans="5:9" x14ac:dyDescent="0.25">
      <c r="E143" s="109"/>
      <c r="F143" s="109"/>
      <c r="G143" s="109"/>
      <c r="H143" s="109"/>
      <c r="I143" s="109"/>
    </row>
    <row r="144" spans="5:9" x14ac:dyDescent="0.25">
      <c r="E144" s="109"/>
      <c r="F144" s="109"/>
      <c r="G144" s="109"/>
      <c r="H144" s="109"/>
      <c r="I144" s="109"/>
    </row>
    <row r="145" spans="5:9" x14ac:dyDescent="0.25">
      <c r="E145" s="109"/>
      <c r="F145" s="109"/>
      <c r="G145" s="109"/>
      <c r="H145" s="109"/>
      <c r="I145" s="109"/>
    </row>
    <row r="146" spans="5:9" x14ac:dyDescent="0.25">
      <c r="E146" s="109"/>
      <c r="F146" s="109"/>
      <c r="G146" s="109"/>
      <c r="H146" s="109"/>
      <c r="I146" s="109"/>
    </row>
    <row r="147" spans="5:9" x14ac:dyDescent="0.25">
      <c r="E147" s="109"/>
      <c r="F147" s="109"/>
      <c r="G147" s="109"/>
      <c r="H147" s="109"/>
      <c r="I147" s="109"/>
    </row>
    <row r="148" spans="5:9" x14ac:dyDescent="0.25">
      <c r="E148" s="109"/>
      <c r="F148" s="109"/>
      <c r="G148" s="109"/>
      <c r="H148" s="109"/>
      <c r="I148" s="109"/>
    </row>
    <row r="149" spans="5:9" x14ac:dyDescent="0.25">
      <c r="E149" s="109"/>
      <c r="F149" s="109"/>
      <c r="G149" s="109"/>
      <c r="H149" s="109"/>
      <c r="I149" s="109"/>
    </row>
    <row r="150" spans="5:9" x14ac:dyDescent="0.25">
      <c r="E150" s="109"/>
      <c r="F150" s="109"/>
      <c r="G150" s="109"/>
      <c r="H150" s="109"/>
      <c r="I150" s="109"/>
    </row>
    <row r="151" spans="5:9" x14ac:dyDescent="0.25">
      <c r="E151" s="109"/>
      <c r="F151" s="109"/>
      <c r="G151" s="109"/>
      <c r="H151" s="109"/>
      <c r="I151" s="109"/>
    </row>
    <row r="152" spans="5:9" x14ac:dyDescent="0.25">
      <c r="E152" s="109"/>
      <c r="F152" s="109"/>
      <c r="G152" s="109"/>
      <c r="H152" s="109"/>
      <c r="I152" s="109"/>
    </row>
    <row r="153" spans="5:9" x14ac:dyDescent="0.25">
      <c r="E153" s="109"/>
      <c r="F153" s="109"/>
      <c r="G153" s="109"/>
      <c r="H153" s="109"/>
      <c r="I153" s="109"/>
    </row>
    <row r="154" spans="5:9" x14ac:dyDescent="0.25">
      <c r="E154" s="109"/>
      <c r="F154" s="109"/>
      <c r="G154" s="109"/>
      <c r="H154" s="109"/>
      <c r="I154" s="109"/>
    </row>
    <row r="155" spans="5:9" x14ac:dyDescent="0.25">
      <c r="E155" s="109"/>
      <c r="F155" s="109"/>
      <c r="G155" s="109"/>
      <c r="H155" s="109"/>
      <c r="I155" s="109"/>
    </row>
    <row r="156" spans="5:9" x14ac:dyDescent="0.25">
      <c r="E156" s="109"/>
      <c r="F156" s="109"/>
      <c r="G156" s="109"/>
      <c r="H156" s="109"/>
      <c r="I156" s="109"/>
    </row>
    <row r="157" spans="5:9" x14ac:dyDescent="0.25">
      <c r="E157" s="109"/>
      <c r="F157" s="109"/>
      <c r="G157" s="109"/>
      <c r="H157" s="109"/>
      <c r="I157" s="109"/>
    </row>
    <row r="158" spans="5:9" x14ac:dyDescent="0.25">
      <c r="E158" s="109"/>
      <c r="F158" s="109"/>
      <c r="G158" s="109"/>
      <c r="H158" s="109"/>
      <c r="I158" s="109"/>
    </row>
    <row r="159" spans="5:9" x14ac:dyDescent="0.25">
      <c r="E159" s="109"/>
      <c r="F159" s="109"/>
      <c r="G159" s="109"/>
      <c r="H159" s="109"/>
      <c r="I159" s="109"/>
    </row>
    <row r="160" spans="5:9" x14ac:dyDescent="0.25">
      <c r="E160" s="109"/>
      <c r="F160" s="109"/>
      <c r="G160" s="109"/>
      <c r="H160" s="109"/>
      <c r="I160" s="109"/>
    </row>
    <row r="161" spans="5:9" x14ac:dyDescent="0.25">
      <c r="E161" s="109"/>
      <c r="F161" s="109"/>
      <c r="G161" s="109"/>
      <c r="H161" s="109"/>
      <c r="I161" s="109"/>
    </row>
    <row r="162" spans="5:9" x14ac:dyDescent="0.25">
      <c r="E162" s="109"/>
      <c r="F162" s="109"/>
      <c r="G162" s="109"/>
      <c r="H162" s="109"/>
      <c r="I162" s="109"/>
    </row>
    <row r="163" spans="5:9" x14ac:dyDescent="0.25">
      <c r="E163" s="109"/>
      <c r="F163" s="109"/>
      <c r="G163" s="109"/>
      <c r="H163" s="109"/>
      <c r="I163" s="109"/>
    </row>
    <row r="164" spans="5:9" x14ac:dyDescent="0.25">
      <c r="E164" s="109"/>
      <c r="F164" s="109"/>
      <c r="G164" s="109"/>
      <c r="H164" s="109"/>
      <c r="I164" s="109"/>
    </row>
    <row r="165" spans="5:9" x14ac:dyDescent="0.25">
      <c r="E165" s="109"/>
      <c r="F165" s="109"/>
      <c r="G165" s="109"/>
      <c r="H165" s="109"/>
      <c r="I165" s="109"/>
    </row>
    <row r="166" spans="5:9" x14ac:dyDescent="0.25">
      <c r="E166" s="109"/>
      <c r="F166" s="109"/>
      <c r="G166" s="109"/>
      <c r="H166" s="109"/>
      <c r="I166" s="109"/>
    </row>
    <row r="167" spans="5:9" x14ac:dyDescent="0.25">
      <c r="E167" s="109"/>
      <c r="F167" s="109"/>
      <c r="G167" s="109"/>
      <c r="H167" s="109"/>
      <c r="I167" s="109"/>
    </row>
    <row r="168" spans="5:9" x14ac:dyDescent="0.25">
      <c r="E168" s="109"/>
      <c r="F168" s="109"/>
      <c r="G168" s="109"/>
      <c r="H168" s="109"/>
      <c r="I168" s="109"/>
    </row>
    <row r="169" spans="5:9" x14ac:dyDescent="0.25">
      <c r="E169" s="109"/>
      <c r="F169" s="109"/>
      <c r="G169" s="109"/>
      <c r="H169" s="109"/>
      <c r="I169" s="109"/>
    </row>
    <row r="170" spans="5:9" x14ac:dyDescent="0.25">
      <c r="E170" s="109"/>
      <c r="F170" s="109"/>
      <c r="G170" s="109"/>
      <c r="H170" s="109"/>
      <c r="I170" s="109"/>
    </row>
    <row r="171" spans="5:9" x14ac:dyDescent="0.25">
      <c r="E171" s="109"/>
      <c r="F171" s="109"/>
      <c r="G171" s="109"/>
      <c r="H171" s="109"/>
      <c r="I171" s="109"/>
    </row>
    <row r="172" spans="5:9" x14ac:dyDescent="0.25">
      <c r="E172" s="109"/>
      <c r="F172" s="109"/>
      <c r="G172" s="109"/>
      <c r="H172" s="109"/>
      <c r="I172" s="109"/>
    </row>
    <row r="173" spans="5:9" x14ac:dyDescent="0.25">
      <c r="E173" s="109"/>
      <c r="F173" s="109"/>
      <c r="G173" s="109"/>
      <c r="H173" s="109"/>
      <c r="I173" s="109"/>
    </row>
    <row r="174" spans="5:9" x14ac:dyDescent="0.25">
      <c r="E174" s="109"/>
      <c r="F174" s="109"/>
      <c r="G174" s="109"/>
      <c r="H174" s="109"/>
      <c r="I174" s="109"/>
    </row>
    <row r="175" spans="5:9" x14ac:dyDescent="0.25">
      <c r="E175" s="109"/>
      <c r="F175" s="109"/>
      <c r="G175" s="109"/>
      <c r="H175" s="109"/>
      <c r="I175" s="109"/>
    </row>
    <row r="176" spans="5:9" x14ac:dyDescent="0.25">
      <c r="E176" s="109"/>
      <c r="F176" s="109"/>
      <c r="G176" s="109"/>
      <c r="H176" s="109"/>
      <c r="I176" s="109"/>
    </row>
    <row r="177" spans="5:9" x14ac:dyDescent="0.25">
      <c r="E177" s="109"/>
      <c r="F177" s="109"/>
      <c r="G177" s="109"/>
      <c r="H177" s="109"/>
      <c r="I177" s="109"/>
    </row>
    <row r="178" spans="5:9" x14ac:dyDescent="0.25">
      <c r="E178" s="109"/>
      <c r="F178" s="109"/>
      <c r="G178" s="109"/>
      <c r="H178" s="109"/>
      <c r="I178" s="109"/>
    </row>
    <row r="179" spans="5:9" x14ac:dyDescent="0.25">
      <c r="E179" s="109"/>
      <c r="F179" s="109"/>
      <c r="G179" s="109"/>
      <c r="H179" s="109"/>
      <c r="I179" s="109"/>
    </row>
    <row r="180" spans="5:9" x14ac:dyDescent="0.25">
      <c r="E180" s="109"/>
      <c r="F180" s="109"/>
      <c r="G180" s="109"/>
      <c r="H180" s="109"/>
      <c r="I180" s="109"/>
    </row>
    <row r="181" spans="5:9" x14ac:dyDescent="0.25">
      <c r="E181" s="109"/>
      <c r="F181" s="109"/>
      <c r="G181" s="109"/>
      <c r="H181" s="109"/>
      <c r="I181" s="109"/>
    </row>
    <row r="182" spans="5:9" x14ac:dyDescent="0.25">
      <c r="E182" s="109"/>
      <c r="F182" s="109"/>
      <c r="G182" s="109"/>
      <c r="H182" s="109"/>
      <c r="I182" s="109"/>
    </row>
    <row r="183" spans="5:9" x14ac:dyDescent="0.25">
      <c r="E183" s="109"/>
      <c r="F183" s="109"/>
      <c r="G183" s="109"/>
      <c r="H183" s="109"/>
      <c r="I183" s="109"/>
    </row>
    <row r="184" spans="5:9" x14ac:dyDescent="0.25">
      <c r="E184" s="109"/>
      <c r="F184" s="109"/>
      <c r="G184" s="109"/>
      <c r="H184" s="109"/>
      <c r="I184" s="109"/>
    </row>
    <row r="185" spans="5:9" x14ac:dyDescent="0.25">
      <c r="E185" s="109"/>
      <c r="F185" s="109"/>
      <c r="G185" s="109"/>
      <c r="H185" s="109"/>
      <c r="I185" s="109"/>
    </row>
    <row r="186" spans="5:9" x14ac:dyDescent="0.25">
      <c r="E186" s="109"/>
      <c r="F186" s="109"/>
      <c r="G186" s="109"/>
      <c r="H186" s="109"/>
      <c r="I186" s="109"/>
    </row>
    <row r="187" spans="5:9" x14ac:dyDescent="0.25">
      <c r="E187" s="109"/>
      <c r="F187" s="109"/>
      <c r="G187" s="109"/>
      <c r="H187" s="109"/>
      <c r="I187" s="109"/>
    </row>
    <row r="188" spans="5:9" x14ac:dyDescent="0.25">
      <c r="E188" s="109"/>
      <c r="F188" s="109"/>
      <c r="G188" s="109"/>
      <c r="H188" s="109"/>
      <c r="I188" s="109"/>
    </row>
    <row r="189" spans="5:9" x14ac:dyDescent="0.25">
      <c r="E189" s="109"/>
      <c r="F189" s="109"/>
      <c r="G189" s="109"/>
      <c r="H189" s="109"/>
      <c r="I189" s="109"/>
    </row>
    <row r="190" spans="5:9" x14ac:dyDescent="0.25">
      <c r="E190" s="109"/>
      <c r="F190" s="109"/>
      <c r="G190" s="109"/>
      <c r="H190" s="109"/>
      <c r="I190" s="109"/>
    </row>
    <row r="191" spans="5:9" x14ac:dyDescent="0.25">
      <c r="E191" s="109"/>
      <c r="F191" s="109"/>
      <c r="G191" s="109"/>
      <c r="H191" s="109"/>
      <c r="I191" s="109"/>
    </row>
    <row r="192" spans="5:9" x14ac:dyDescent="0.25">
      <c r="E192" s="109"/>
      <c r="F192" s="109"/>
      <c r="G192" s="109"/>
      <c r="H192" s="109"/>
      <c r="I192" s="109"/>
    </row>
    <row r="193" spans="5:9" x14ac:dyDescent="0.25">
      <c r="E193" s="109"/>
      <c r="F193" s="109"/>
      <c r="G193" s="109"/>
      <c r="H193" s="109"/>
      <c r="I193" s="109"/>
    </row>
    <row r="194" spans="5:9" x14ac:dyDescent="0.25">
      <c r="E194" s="109"/>
      <c r="F194" s="109"/>
      <c r="G194" s="109"/>
      <c r="H194" s="109"/>
      <c r="I194" s="109"/>
    </row>
    <row r="195" spans="5:9" x14ac:dyDescent="0.25">
      <c r="E195" s="109"/>
      <c r="F195" s="109"/>
      <c r="G195" s="109"/>
      <c r="H195" s="109"/>
      <c r="I195" s="109"/>
    </row>
    <row r="196" spans="5:9" x14ac:dyDescent="0.25">
      <c r="E196" s="109"/>
      <c r="F196" s="109"/>
      <c r="G196" s="109"/>
      <c r="H196" s="109"/>
      <c r="I196" s="109"/>
    </row>
    <row r="197" spans="5:9" x14ac:dyDescent="0.25">
      <c r="E197" s="109"/>
      <c r="F197" s="109"/>
      <c r="G197" s="109"/>
      <c r="H197" s="109"/>
      <c r="I197" s="109"/>
    </row>
    <row r="198" spans="5:9" x14ac:dyDescent="0.25">
      <c r="E198" s="109"/>
      <c r="F198" s="109"/>
      <c r="G198" s="109"/>
      <c r="H198" s="109"/>
      <c r="I198" s="109"/>
    </row>
    <row r="199" spans="5:9" x14ac:dyDescent="0.25">
      <c r="E199" s="109"/>
      <c r="F199" s="109"/>
      <c r="G199" s="109"/>
      <c r="H199" s="109"/>
      <c r="I199" s="109"/>
    </row>
    <row r="200" spans="5:9" x14ac:dyDescent="0.25">
      <c r="E200" s="109"/>
      <c r="F200" s="109"/>
      <c r="G200" s="109"/>
      <c r="H200" s="109"/>
      <c r="I200" s="109"/>
    </row>
    <row r="201" spans="5:9" x14ac:dyDescent="0.25">
      <c r="E201" s="109"/>
      <c r="F201" s="109"/>
      <c r="G201" s="109"/>
      <c r="H201" s="109"/>
      <c r="I201" s="109"/>
    </row>
    <row r="202" spans="5:9" x14ac:dyDescent="0.25">
      <c r="E202" s="109"/>
      <c r="F202" s="109"/>
      <c r="G202" s="109"/>
      <c r="H202" s="109"/>
      <c r="I202" s="109"/>
    </row>
    <row r="203" spans="5:9" x14ac:dyDescent="0.25">
      <c r="E203" s="109"/>
      <c r="F203" s="109"/>
      <c r="G203" s="109"/>
      <c r="H203" s="109"/>
      <c r="I203" s="109"/>
    </row>
    <row r="204" spans="5:9" x14ac:dyDescent="0.25">
      <c r="E204" s="109"/>
      <c r="F204" s="109"/>
      <c r="G204" s="109"/>
      <c r="H204" s="109"/>
      <c r="I204" s="109"/>
    </row>
    <row r="205" spans="5:9" x14ac:dyDescent="0.25">
      <c r="E205" s="109"/>
      <c r="F205" s="109"/>
      <c r="G205" s="109"/>
      <c r="H205" s="109"/>
      <c r="I205" s="109"/>
    </row>
    <row r="206" spans="5:9" x14ac:dyDescent="0.25">
      <c r="E206" s="109"/>
      <c r="F206" s="109"/>
      <c r="G206" s="109"/>
      <c r="H206" s="109"/>
      <c r="I206" s="109"/>
    </row>
    <row r="207" spans="5:9" x14ac:dyDescent="0.25">
      <c r="E207" s="109"/>
      <c r="F207" s="109"/>
      <c r="G207" s="109"/>
      <c r="H207" s="109"/>
      <c r="I207" s="109"/>
    </row>
    <row r="208" spans="5:9" x14ac:dyDescent="0.25">
      <c r="E208" s="109"/>
      <c r="F208" s="109"/>
      <c r="G208" s="109"/>
      <c r="H208" s="109"/>
      <c r="I208" s="109"/>
    </row>
    <row r="209" spans="5:9" x14ac:dyDescent="0.25">
      <c r="E209" s="109"/>
      <c r="F209" s="109"/>
      <c r="G209" s="109"/>
      <c r="H209" s="109"/>
      <c r="I209" s="109"/>
    </row>
    <row r="210" spans="5:9" x14ac:dyDescent="0.25">
      <c r="E210" s="109"/>
      <c r="F210" s="109"/>
      <c r="G210" s="109"/>
      <c r="H210" s="109"/>
      <c r="I210" s="109"/>
    </row>
    <row r="211" spans="5:9" x14ac:dyDescent="0.25">
      <c r="E211" s="109"/>
      <c r="F211" s="109"/>
      <c r="G211" s="109"/>
      <c r="H211" s="109"/>
      <c r="I211" s="109"/>
    </row>
    <row r="212" spans="5:9" x14ac:dyDescent="0.25">
      <c r="E212" s="109"/>
      <c r="F212" s="109"/>
      <c r="G212" s="109"/>
      <c r="H212" s="109"/>
      <c r="I212" s="109"/>
    </row>
    <row r="213" spans="5:9" x14ac:dyDescent="0.25">
      <c r="E213" s="109"/>
      <c r="F213" s="109"/>
      <c r="G213" s="109"/>
      <c r="H213" s="109"/>
      <c r="I213" s="109"/>
    </row>
    <row r="214" spans="5:9" x14ac:dyDescent="0.25">
      <c r="E214" s="109"/>
      <c r="F214" s="109"/>
      <c r="G214" s="109"/>
      <c r="H214" s="109"/>
      <c r="I214" s="109"/>
    </row>
    <row r="215" spans="5:9" x14ac:dyDescent="0.25">
      <c r="E215" s="109"/>
      <c r="F215" s="109"/>
      <c r="G215" s="109"/>
      <c r="H215" s="109"/>
      <c r="I215" s="109"/>
    </row>
    <row r="216" spans="5:9" x14ac:dyDescent="0.25">
      <c r="E216" s="109"/>
      <c r="F216" s="109"/>
      <c r="G216" s="109"/>
      <c r="H216" s="109"/>
      <c r="I216" s="109"/>
    </row>
    <row r="217" spans="5:9" x14ac:dyDescent="0.25">
      <c r="E217" s="109"/>
      <c r="F217" s="109"/>
      <c r="G217" s="109"/>
      <c r="H217" s="109"/>
      <c r="I217" s="109"/>
    </row>
    <row r="218" spans="5:9" x14ac:dyDescent="0.25">
      <c r="E218" s="109"/>
      <c r="F218" s="109"/>
      <c r="G218" s="109"/>
      <c r="H218" s="109"/>
      <c r="I218" s="109"/>
    </row>
    <row r="219" spans="5:9" x14ac:dyDescent="0.25">
      <c r="E219" s="109"/>
      <c r="F219" s="109"/>
      <c r="G219" s="109"/>
      <c r="H219" s="109"/>
      <c r="I219" s="109"/>
    </row>
    <row r="220" spans="5:9" x14ac:dyDescent="0.25">
      <c r="E220" s="109"/>
      <c r="F220" s="109"/>
      <c r="G220" s="109"/>
      <c r="H220" s="109"/>
      <c r="I220" s="109"/>
    </row>
    <row r="221" spans="5:9" x14ac:dyDescent="0.25">
      <c r="E221" s="109"/>
      <c r="F221" s="109"/>
      <c r="G221" s="109"/>
      <c r="H221" s="109"/>
      <c r="I221" s="109"/>
    </row>
  </sheetData>
  <mergeCells count="94">
    <mergeCell ref="A96:C96"/>
    <mergeCell ref="A97:C97"/>
    <mergeCell ref="A98:C98"/>
    <mergeCell ref="A99:C99"/>
    <mergeCell ref="A23:C23"/>
    <mergeCell ref="A24:C24"/>
    <mergeCell ref="A52:C52"/>
    <mergeCell ref="A56:C56"/>
    <mergeCell ref="A57:C57"/>
    <mergeCell ref="A39:C39"/>
    <mergeCell ref="A48:C48"/>
    <mergeCell ref="A49:C49"/>
    <mergeCell ref="A50:C50"/>
    <mergeCell ref="A47:C47"/>
    <mergeCell ref="A41:C41"/>
    <mergeCell ref="A42:C42"/>
    <mergeCell ref="A22:C22"/>
    <mergeCell ref="A38:C38"/>
    <mergeCell ref="A30:C30"/>
    <mergeCell ref="A28:C28"/>
    <mergeCell ref="A32:C32"/>
    <mergeCell ref="A27:C27"/>
    <mergeCell ref="A26:C26"/>
    <mergeCell ref="A29:C29"/>
    <mergeCell ref="A31:C31"/>
    <mergeCell ref="A36:C36"/>
    <mergeCell ref="A37:C37"/>
    <mergeCell ref="A33:C33"/>
    <mergeCell ref="A34:C34"/>
    <mergeCell ref="A3:I3"/>
    <mergeCell ref="A5:C5"/>
    <mergeCell ref="A8:C8"/>
    <mergeCell ref="A9:C9"/>
    <mergeCell ref="A1:J1"/>
    <mergeCell ref="A10:C10"/>
    <mergeCell ref="A6:C6"/>
    <mergeCell ref="A7:C7"/>
    <mergeCell ref="A11:C11"/>
    <mergeCell ref="A12:C12"/>
    <mergeCell ref="A14:C14"/>
    <mergeCell ref="A15:C15"/>
    <mergeCell ref="A16:C16"/>
    <mergeCell ref="A20:C20"/>
    <mergeCell ref="A21:C21"/>
    <mergeCell ref="A17:C17"/>
    <mergeCell ref="A18:C18"/>
    <mergeCell ref="A19:C19"/>
    <mergeCell ref="A46:C46"/>
    <mergeCell ref="A51:C51"/>
    <mergeCell ref="A43:C43"/>
    <mergeCell ref="A45:C45"/>
    <mergeCell ref="A40:C40"/>
    <mergeCell ref="A58:C58"/>
    <mergeCell ref="A59:C59"/>
    <mergeCell ref="A60:C60"/>
    <mergeCell ref="A53:C53"/>
    <mergeCell ref="A54:C54"/>
    <mergeCell ref="A65:C65"/>
    <mergeCell ref="A66:C66"/>
    <mergeCell ref="A67:C67"/>
    <mergeCell ref="A61:C61"/>
    <mergeCell ref="A62:C62"/>
    <mergeCell ref="A63:C63"/>
    <mergeCell ref="A72:C72"/>
    <mergeCell ref="A74:C74"/>
    <mergeCell ref="A75:C75"/>
    <mergeCell ref="A68:C68"/>
    <mergeCell ref="A69:C69"/>
    <mergeCell ref="A70:C70"/>
    <mergeCell ref="A71:C71"/>
    <mergeCell ref="A81:C81"/>
    <mergeCell ref="A86:C86"/>
    <mergeCell ref="A87:C87"/>
    <mergeCell ref="A76:C76"/>
    <mergeCell ref="A77:C77"/>
    <mergeCell ref="A78:C78"/>
    <mergeCell ref="A79:C79"/>
    <mergeCell ref="A85:C85"/>
    <mergeCell ref="A13:C13"/>
    <mergeCell ref="A105:C105"/>
    <mergeCell ref="A100:C100"/>
    <mergeCell ref="A101:C101"/>
    <mergeCell ref="A102:C102"/>
    <mergeCell ref="A103:C103"/>
    <mergeCell ref="A104:C104"/>
    <mergeCell ref="A95:C95"/>
    <mergeCell ref="A92:C92"/>
    <mergeCell ref="A93:C93"/>
    <mergeCell ref="A94:C94"/>
    <mergeCell ref="A88:C88"/>
    <mergeCell ref="A89:C89"/>
    <mergeCell ref="A90:C90"/>
    <mergeCell ref="A91:C91"/>
    <mergeCell ref="A80:C80"/>
  </mergeCells>
  <pageMargins left="0.7" right="0.7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</cp:lastModifiedBy>
  <cp:lastPrinted>2023-11-10T08:34:37Z</cp:lastPrinted>
  <dcterms:created xsi:type="dcterms:W3CDTF">2022-08-12T12:51:27Z</dcterms:created>
  <dcterms:modified xsi:type="dcterms:W3CDTF">2023-11-10T15:47:08Z</dcterms:modified>
</cp:coreProperties>
</file>